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omments6.xml" ContentType="application/vnd.openxmlformats-officedocument.spreadsheetml.comments+xml"/>
  <Override PartName="/xl/charts/chart8.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omments7.xml" ContentType="application/vnd.openxmlformats-officedocument.spreadsheetml.comments+xml"/>
  <Override PartName="/xl/charts/chart9.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omments8.xml" ContentType="application/vnd.openxmlformats-officedocument.spreadsheetml.comments+xml"/>
  <Override PartName="/xl/charts/chart10.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omments9.xml" ContentType="application/vnd.openxmlformats-officedocument.spreadsheetml.comments+xml"/>
  <Override PartName="/xl/charts/chart11.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omments10.xml" ContentType="application/vnd.openxmlformats-officedocument.spreadsheetml.comments+xml"/>
  <Override PartName="/xl/charts/chart12.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omments11.xml" ContentType="application/vnd.openxmlformats-officedocument.spreadsheetml.comments+xml"/>
  <Override PartName="/xl/charts/chart13.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omments12.xml" ContentType="application/vnd.openxmlformats-officedocument.spreadsheetml.comments+xml"/>
  <Override PartName="/xl/charts/chart14.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omments13.xml" ContentType="application/vnd.openxmlformats-officedocument.spreadsheetml.comments+xml"/>
  <Override PartName="/xl/charts/chart15.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omments14.xml" ContentType="application/vnd.openxmlformats-officedocument.spreadsheetml.comments+xml"/>
  <Override PartName="/xl/charts/chart16.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omments15.xml" ContentType="application/vnd.openxmlformats-officedocument.spreadsheetml.comments+xml"/>
  <Override PartName="/xl/charts/chart17.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omments16.xml" ContentType="application/vnd.openxmlformats-officedocument.spreadsheetml.comments+xml"/>
  <Override PartName="/xl/charts/chart18.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omments17.xml" ContentType="application/vnd.openxmlformats-officedocument.spreadsheetml.comments+xml"/>
  <Override PartName="/xl/charts/chart19.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omments18.xml" ContentType="application/vnd.openxmlformats-officedocument.spreadsheetml.comments+xml"/>
  <Override PartName="/xl/charts/chart20.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omments19.xml" ContentType="application/vnd.openxmlformats-officedocument.spreadsheetml.comments+xml"/>
  <Override PartName="/xl/charts/chart21.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omments20.xml" ContentType="application/vnd.openxmlformats-officedocument.spreadsheetml.comments+xml"/>
  <Override PartName="/xl/charts/chart22.xml" ContentType="application/vnd.openxmlformats-officedocument.drawingml.chart+xml"/>
  <Override PartName="/xl/drawings/drawing4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showSheetTabs="0" xWindow="0" yWindow="0" windowWidth="18525" windowHeight="9150" tabRatio="920" firstSheet="12" activeTab="4"/>
  </bookViews>
  <sheets>
    <sheet name="Veiledning" sheetId="106" r:id="rId1"/>
    <sheet name="Veileder stemmeverktøy" sheetId="101" r:id="rId2"/>
    <sheet name="Veileder samlet risiko" sheetId="105" r:id="rId3"/>
    <sheet name="Innledning" sheetId="118" r:id="rId4"/>
    <sheet name="Forside" sheetId="100" r:id="rId5"/>
    <sheet name="Samlet risiko" sheetId="139" r:id="rId6"/>
    <sheet name="Stemmeverktøy" sheetId="81" r:id="rId7"/>
    <sheet name="Lists" sheetId="64" r:id="rId8"/>
    <sheet name="Mål 1" sheetId="120" r:id="rId9"/>
    <sheet name="Mål 2" sheetId="140" r:id="rId10"/>
    <sheet name="Mål 3" sheetId="141" r:id="rId11"/>
    <sheet name="Mål 4" sheetId="142" r:id="rId12"/>
    <sheet name="Mål 5" sheetId="143" r:id="rId13"/>
    <sheet name="Mål 6" sheetId="144" r:id="rId14"/>
    <sheet name="Mål 7" sheetId="145" r:id="rId15"/>
    <sheet name="Mål 8" sheetId="146" r:id="rId16"/>
    <sheet name="Mål 9" sheetId="147" r:id="rId17"/>
    <sheet name="Mål 10" sheetId="148" r:id="rId18"/>
    <sheet name="Mål 11" sheetId="149" r:id="rId19"/>
    <sheet name="Mål 12" sheetId="150" r:id="rId20"/>
    <sheet name="Mål 13" sheetId="151" r:id="rId21"/>
    <sheet name="Mål 14" sheetId="152" r:id="rId22"/>
    <sheet name="Mål 15" sheetId="153" r:id="rId23"/>
    <sheet name="Mål 16" sheetId="154" r:id="rId24"/>
    <sheet name="Mål 17" sheetId="155" r:id="rId25"/>
    <sheet name="Mål 18" sheetId="156" r:id="rId26"/>
    <sheet name="Mål 19" sheetId="157" r:id="rId27"/>
    <sheet name="Mål 20" sheetId="158" r:id="rId28"/>
  </sheets>
  <definedNames>
    <definedName name="steg1">Veiledning!$A$32:$R$61</definedName>
    <definedName name="steg2">Veiledning!$A$68:$S$97</definedName>
    <definedName name="steg3">Veiledning!$A$102:$T$133</definedName>
    <definedName name="steg4">Veiledning!$A$142:$T$172</definedName>
    <definedName name="steg5">Veiledning!$A$179:$S$209</definedName>
    <definedName name="_xlnm.Print_Area" localSheetId="8">'Mål 1'!$A$1:$N$48</definedName>
    <definedName name="_xlnm.Print_Area" localSheetId="17">'Mål 10'!$A$1:$N$66</definedName>
    <definedName name="_xlnm.Print_Area" localSheetId="18">'Mål 11'!$A$1:$N$66</definedName>
    <definedName name="_xlnm.Print_Area" localSheetId="19">'Mål 12'!$A$1:$N$66</definedName>
    <definedName name="_xlnm.Print_Area" localSheetId="20">'Mål 13'!$A$1:$N$66</definedName>
    <definedName name="_xlnm.Print_Area" localSheetId="21">'Mål 14'!$A$1:$N$66</definedName>
    <definedName name="_xlnm.Print_Area" localSheetId="22">'Mål 15'!$A$1:$N$66</definedName>
    <definedName name="_xlnm.Print_Area" localSheetId="23">'Mål 16'!$A$1:$N$66</definedName>
    <definedName name="_xlnm.Print_Area" localSheetId="24">'Mål 17'!$A$1:$N$66</definedName>
    <definedName name="_xlnm.Print_Area" localSheetId="25">'Mål 18'!$A$1:$N$66</definedName>
    <definedName name="_xlnm.Print_Area" localSheetId="26">'Mål 19'!$A$1:$N$66</definedName>
    <definedName name="_xlnm.Print_Area" localSheetId="9">'Mål 2'!$A$1:$N$45</definedName>
    <definedName name="_xlnm.Print_Area" localSheetId="27">'Mål 20'!$A$1:$N$66</definedName>
    <definedName name="_xlnm.Print_Area" localSheetId="10">'Mål 3'!$A$1:$N$54</definedName>
    <definedName name="_xlnm.Print_Area" localSheetId="11">'Mål 4'!$A$1:$N$62</definedName>
    <definedName name="_xlnm.Print_Area" localSheetId="12">'Mål 5'!$A$1:$N$66</definedName>
    <definedName name="_xlnm.Print_Area" localSheetId="13">'Mål 6'!$A$1:$N$66</definedName>
    <definedName name="_xlnm.Print_Area" localSheetId="14">'Mål 7'!$A$1:$N$66</definedName>
    <definedName name="_xlnm.Print_Area" localSheetId="15">'Mål 8'!$A$1:$N$66</definedName>
    <definedName name="_xlnm.Print_Area" localSheetId="16">'Mål 9'!$A$1:$N$66</definedName>
    <definedName name="_xlnm.Print_Area" localSheetId="5">'Samlet risiko'!$B$1:$J$27,'Samlet risiko'!$N$4:$U$15</definedName>
    <definedName name="_xlnm.Print_Area" localSheetId="6">Stemmeverktøy!$A$1:$N$34</definedName>
    <definedName name="_xlnm.Print_Area" localSheetId="0">Veiledning!$A$1:$V$208</definedName>
  </definedNames>
  <calcPr calcId="152511"/>
</workbook>
</file>

<file path=xl/calcChain.xml><?xml version="1.0" encoding="utf-8"?>
<calcChain xmlns="http://schemas.openxmlformats.org/spreadsheetml/2006/main">
  <c r="B25" i="139" l="1"/>
  <c r="B24" i="139"/>
  <c r="B23" i="139"/>
  <c r="B22" i="139"/>
  <c r="B21" i="139"/>
  <c r="B20" i="139"/>
  <c r="B19" i="139"/>
  <c r="B18" i="139"/>
  <c r="B17" i="139"/>
  <c r="B16" i="139"/>
  <c r="B15" i="139"/>
  <c r="B14" i="139"/>
  <c r="B13" i="139"/>
  <c r="B12" i="139"/>
  <c r="B11" i="139"/>
  <c r="B10" i="139"/>
  <c r="B9" i="139"/>
  <c r="B8" i="139"/>
  <c r="B7" i="139"/>
  <c r="B6" i="139"/>
  <c r="H10" i="139" l="1"/>
  <c r="G10" i="139"/>
  <c r="E10" i="139"/>
  <c r="D10" i="139"/>
  <c r="H9" i="139"/>
  <c r="G9" i="139"/>
  <c r="E9" i="139"/>
  <c r="D9" i="139"/>
  <c r="H8" i="139"/>
  <c r="G8" i="139"/>
  <c r="E8" i="139"/>
  <c r="D8" i="139"/>
  <c r="H25" i="139"/>
  <c r="G25" i="139"/>
  <c r="E25" i="139"/>
  <c r="D25" i="139"/>
  <c r="H24" i="139"/>
  <c r="G24" i="139"/>
  <c r="E24" i="139"/>
  <c r="D24" i="139"/>
  <c r="H23" i="139"/>
  <c r="G23" i="139"/>
  <c r="E23" i="139"/>
  <c r="D23" i="139"/>
  <c r="H22" i="139"/>
  <c r="G22" i="139"/>
  <c r="E22" i="139"/>
  <c r="D22" i="139"/>
  <c r="H21" i="139"/>
  <c r="G21" i="139"/>
  <c r="E21" i="139"/>
  <c r="F21" i="139" s="1"/>
  <c r="D21" i="139"/>
  <c r="H20" i="139"/>
  <c r="G20" i="139"/>
  <c r="E20" i="139"/>
  <c r="D20" i="139"/>
  <c r="H19" i="139"/>
  <c r="G19" i="139"/>
  <c r="E19" i="139"/>
  <c r="D19" i="139"/>
  <c r="H18" i="139"/>
  <c r="G18" i="139"/>
  <c r="E18" i="139"/>
  <c r="D18" i="139"/>
  <c r="H17" i="139"/>
  <c r="G17" i="139"/>
  <c r="E17" i="139"/>
  <c r="D17" i="139"/>
  <c r="H16" i="139"/>
  <c r="G16" i="139"/>
  <c r="E16" i="139"/>
  <c r="D16" i="139"/>
  <c r="H15" i="139"/>
  <c r="G15" i="139"/>
  <c r="E15" i="139"/>
  <c r="D15" i="139"/>
  <c r="H14" i="139"/>
  <c r="G14" i="139"/>
  <c r="E14" i="139"/>
  <c r="F14" i="139" s="1"/>
  <c r="D14" i="139"/>
  <c r="H13" i="139"/>
  <c r="G13" i="139"/>
  <c r="E13" i="139"/>
  <c r="D13" i="139"/>
  <c r="H12" i="139"/>
  <c r="G12" i="139"/>
  <c r="E12" i="139"/>
  <c r="D12" i="139"/>
  <c r="H11" i="139"/>
  <c r="G11" i="139"/>
  <c r="E11" i="139"/>
  <c r="D11" i="139"/>
  <c r="H7" i="139"/>
  <c r="G7" i="139"/>
  <c r="E7" i="139"/>
  <c r="D7" i="139"/>
  <c r="F10" i="139"/>
  <c r="F17" i="139"/>
  <c r="F24" i="139"/>
  <c r="F9" i="139"/>
  <c r="F13" i="139"/>
  <c r="F8" i="139" l="1"/>
  <c r="F25" i="139"/>
  <c r="F23" i="139"/>
  <c r="F22" i="139"/>
  <c r="F20" i="139"/>
  <c r="F19" i="139"/>
  <c r="F18" i="139"/>
  <c r="F16" i="139"/>
  <c r="F15" i="139"/>
  <c r="F12" i="139"/>
  <c r="F11" i="139"/>
  <c r="F7" i="139"/>
  <c r="G9" i="120" l="1"/>
  <c r="G10" i="120"/>
  <c r="G11" i="120"/>
  <c r="G12" i="120"/>
  <c r="G13" i="120"/>
  <c r="G14" i="120"/>
  <c r="G15" i="120"/>
  <c r="G16" i="120"/>
  <c r="G17" i="120"/>
  <c r="G18" i="120"/>
  <c r="G19" i="120"/>
  <c r="G20" i="120"/>
  <c r="G21" i="120"/>
  <c r="G22" i="120"/>
  <c r="G23" i="120"/>
  <c r="G24" i="120"/>
  <c r="G25" i="120"/>
  <c r="G26" i="120"/>
  <c r="G27" i="120"/>
  <c r="G8" i="120"/>
  <c r="M6" i="152" l="1"/>
  <c r="L6" i="152"/>
  <c r="N6" i="152" s="1"/>
  <c r="F6" i="152"/>
  <c r="E6" i="152"/>
  <c r="G6" i="152" s="1"/>
  <c r="H4" i="152"/>
  <c r="M6" i="151"/>
  <c r="L6" i="151"/>
  <c r="N6" i="151" s="1"/>
  <c r="F6" i="151"/>
  <c r="E6" i="151"/>
  <c r="H4" i="151"/>
  <c r="M6" i="150"/>
  <c r="L6" i="150"/>
  <c r="N6" i="150" s="1"/>
  <c r="F6" i="150"/>
  <c r="E6" i="150"/>
  <c r="G6" i="150" s="1"/>
  <c r="H4" i="150"/>
  <c r="M6" i="149"/>
  <c r="L6" i="149"/>
  <c r="F6" i="149"/>
  <c r="E6" i="149"/>
  <c r="G6" i="149" s="1"/>
  <c r="H4" i="149"/>
  <c r="M6" i="148"/>
  <c r="L6" i="148"/>
  <c r="N6" i="148" s="1"/>
  <c r="F6" i="148"/>
  <c r="E6" i="148"/>
  <c r="G6" i="148" s="1"/>
  <c r="H4" i="148"/>
  <c r="M6" i="147"/>
  <c r="L6" i="147"/>
  <c r="F6" i="147"/>
  <c r="E6" i="147"/>
  <c r="G6" i="147" s="1"/>
  <c r="H4" i="147"/>
  <c r="M6" i="146"/>
  <c r="L6" i="146"/>
  <c r="F6" i="146"/>
  <c r="E6" i="146"/>
  <c r="H4" i="146"/>
  <c r="M6" i="145"/>
  <c r="L6" i="145"/>
  <c r="N6" i="145" s="1"/>
  <c r="F6" i="145"/>
  <c r="E6" i="145"/>
  <c r="G6" i="145" s="1"/>
  <c r="H4" i="145"/>
  <c r="M6" i="144"/>
  <c r="L6" i="144"/>
  <c r="N6" i="144" s="1"/>
  <c r="F6" i="144"/>
  <c r="E6" i="144"/>
  <c r="G6" i="144" s="1"/>
  <c r="H4" i="144"/>
  <c r="M6" i="143"/>
  <c r="L6" i="143"/>
  <c r="N6" i="143" s="1"/>
  <c r="F6" i="143"/>
  <c r="E6" i="143"/>
  <c r="G6" i="143" s="1"/>
  <c r="H4" i="143"/>
  <c r="M6" i="142"/>
  <c r="L6" i="142"/>
  <c r="N6" i="142" s="1"/>
  <c r="F6" i="142"/>
  <c r="E6" i="142"/>
  <c r="G6" i="142" s="1"/>
  <c r="H4" i="142"/>
  <c r="M6" i="141"/>
  <c r="L6" i="141"/>
  <c r="N6" i="141" s="1"/>
  <c r="F6" i="141"/>
  <c r="E6" i="141"/>
  <c r="G6" i="141" s="1"/>
  <c r="H4" i="141"/>
  <c r="M6" i="140"/>
  <c r="L6" i="140"/>
  <c r="F6" i="140"/>
  <c r="E6" i="140"/>
  <c r="G6" i="140" s="1"/>
  <c r="H4" i="140"/>
  <c r="M6" i="120"/>
  <c r="H6" i="139" s="1"/>
  <c r="L6" i="120"/>
  <c r="F6" i="120"/>
  <c r="E6" i="139" s="1"/>
  <c r="E6" i="120"/>
  <c r="H4" i="120"/>
  <c r="M6" i="158"/>
  <c r="L6" i="158"/>
  <c r="F6" i="158"/>
  <c r="E6" i="158"/>
  <c r="H4" i="158"/>
  <c r="M6" i="157"/>
  <c r="L6" i="157"/>
  <c r="N6" i="157" s="1"/>
  <c r="F6" i="157"/>
  <c r="E6" i="157"/>
  <c r="H4" i="157"/>
  <c r="M6" i="156"/>
  <c r="L6" i="156"/>
  <c r="N6" i="156" s="1"/>
  <c r="F6" i="156"/>
  <c r="E6" i="156"/>
  <c r="G6" i="156" s="1"/>
  <c r="H4" i="156"/>
  <c r="M6" i="155"/>
  <c r="L6" i="155"/>
  <c r="N6" i="155" s="1"/>
  <c r="F6" i="155"/>
  <c r="E6" i="155"/>
  <c r="G6" i="155" s="1"/>
  <c r="H4" i="155"/>
  <c r="M6" i="154"/>
  <c r="L6" i="154"/>
  <c r="N6" i="154" s="1"/>
  <c r="F6" i="154"/>
  <c r="G6" i="154" s="1"/>
  <c r="E6" i="154"/>
  <c r="H4" i="154"/>
  <c r="D15" i="81"/>
  <c r="D13" i="81"/>
  <c r="N6" i="120" l="1"/>
  <c r="G6" i="139"/>
  <c r="G6" i="120"/>
  <c r="D6" i="139"/>
  <c r="F6" i="139" s="1"/>
  <c r="G6" i="151"/>
  <c r="N6" i="149"/>
  <c r="N6" i="147"/>
  <c r="G6" i="146"/>
  <c r="G6" i="157"/>
  <c r="N6" i="146"/>
  <c r="N6" i="158"/>
  <c r="N6" i="140"/>
  <c r="G6" i="158"/>
  <c r="W19" i="139" l="1"/>
  <c r="W57" i="139" s="1"/>
  <c r="W18" i="139"/>
  <c r="W55" i="139" s="1"/>
  <c r="Y31" i="150"/>
  <c r="Y31" i="149"/>
  <c r="Y32" i="149" s="1"/>
  <c r="X16" i="139"/>
  <c r="X51" i="139" s="1"/>
  <c r="Y31" i="148"/>
  <c r="Z31" i="147"/>
  <c r="Y31" i="146"/>
  <c r="W12" i="139"/>
  <c r="W43" i="139" s="1"/>
  <c r="W11" i="139"/>
  <c r="W41" i="139" s="1"/>
  <c r="Y31" i="143"/>
  <c r="Y31" i="142"/>
  <c r="W8" i="139"/>
  <c r="W35" i="139" s="1"/>
  <c r="Y31" i="140"/>
  <c r="A32" i="149"/>
  <c r="X71" i="158"/>
  <c r="X69" i="158"/>
  <c r="X67" i="158"/>
  <c r="X65" i="158"/>
  <c r="X63" i="158"/>
  <c r="X61" i="158"/>
  <c r="X59" i="158"/>
  <c r="X57" i="158"/>
  <c r="X55" i="158"/>
  <c r="X53" i="158"/>
  <c r="X51" i="158"/>
  <c r="X49" i="158"/>
  <c r="X47" i="158"/>
  <c r="X45" i="158"/>
  <c r="X43" i="158"/>
  <c r="X41" i="158"/>
  <c r="X39" i="158"/>
  <c r="X37" i="158"/>
  <c r="X35" i="158"/>
  <c r="X33" i="158"/>
  <c r="A32" i="158"/>
  <c r="Y31" i="158"/>
  <c r="Y32" i="158" s="1"/>
  <c r="A31" i="158"/>
  <c r="Z27" i="158"/>
  <c r="Y27" i="158"/>
  <c r="N27" i="158"/>
  <c r="G27" i="158"/>
  <c r="Z26" i="158"/>
  <c r="Z69" i="158" s="1"/>
  <c r="Y26" i="158"/>
  <c r="Y69" i="158" s="1"/>
  <c r="N26" i="158"/>
  <c r="G26" i="158"/>
  <c r="Z25" i="158"/>
  <c r="AB25" i="158" s="1"/>
  <c r="Z68" i="158" s="1"/>
  <c r="Y25" i="158"/>
  <c r="N25" i="158"/>
  <c r="G25" i="158"/>
  <c r="Z24" i="158"/>
  <c r="AB24" i="158" s="1"/>
  <c r="Z66" i="158" s="1"/>
  <c r="Y24" i="158"/>
  <c r="Y65" i="158" s="1"/>
  <c r="N24" i="158"/>
  <c r="G24" i="158"/>
  <c r="Z23" i="158"/>
  <c r="Y23" i="158"/>
  <c r="N23" i="158"/>
  <c r="G23" i="158"/>
  <c r="Z22" i="158"/>
  <c r="Z61" i="158" s="1"/>
  <c r="Y22" i="158"/>
  <c r="Y61" i="158" s="1"/>
  <c r="N22" i="158"/>
  <c r="G22" i="158"/>
  <c r="Z21" i="158"/>
  <c r="AB21" i="158" s="1"/>
  <c r="Z60" i="158" s="1"/>
  <c r="Y21" i="158"/>
  <c r="N21" i="158"/>
  <c r="G21" i="158"/>
  <c r="Z20" i="158"/>
  <c r="AB20" i="158" s="1"/>
  <c r="Z58" i="158" s="1"/>
  <c r="Y20" i="158"/>
  <c r="Y57" i="158" s="1"/>
  <c r="N20" i="158"/>
  <c r="G20" i="158"/>
  <c r="Z19" i="158"/>
  <c r="Y19" i="158"/>
  <c r="N19" i="158"/>
  <c r="G19" i="158"/>
  <c r="Z18" i="158"/>
  <c r="Z53" i="158" s="1"/>
  <c r="Y18" i="158"/>
  <c r="Y53" i="158" s="1"/>
  <c r="N18" i="158"/>
  <c r="G18" i="158"/>
  <c r="Z17" i="158"/>
  <c r="AB17" i="158" s="1"/>
  <c r="Z52" i="158" s="1"/>
  <c r="Y17" i="158"/>
  <c r="N17" i="158"/>
  <c r="G17" i="158"/>
  <c r="Z16" i="158"/>
  <c r="Z49" i="158" s="1"/>
  <c r="Y16" i="158"/>
  <c r="Y49" i="158" s="1"/>
  <c r="N16" i="158"/>
  <c r="G16" i="158"/>
  <c r="Z15" i="158"/>
  <c r="Y15" i="158"/>
  <c r="N15" i="158"/>
  <c r="G15" i="158"/>
  <c r="Z14" i="158"/>
  <c r="Z45" i="158" s="1"/>
  <c r="Y14" i="158"/>
  <c r="Y45" i="158" s="1"/>
  <c r="N14" i="158"/>
  <c r="G14" i="158"/>
  <c r="Z13" i="158"/>
  <c r="AB13" i="158" s="1"/>
  <c r="Z44" i="158" s="1"/>
  <c r="Y13" i="158"/>
  <c r="N13" i="158"/>
  <c r="G13" i="158"/>
  <c r="Z12" i="158"/>
  <c r="Z41" i="158" s="1"/>
  <c r="Y12" i="158"/>
  <c r="Y41" i="158" s="1"/>
  <c r="N12" i="158"/>
  <c r="G12" i="158"/>
  <c r="Z11" i="158"/>
  <c r="Y11" i="158"/>
  <c r="N11" i="158"/>
  <c r="G11" i="158"/>
  <c r="Z10" i="158"/>
  <c r="Z37" i="158" s="1"/>
  <c r="Y10" i="158"/>
  <c r="Y37" i="158" s="1"/>
  <c r="N10" i="158"/>
  <c r="G10" i="158"/>
  <c r="Z9" i="158"/>
  <c r="AB9" i="158" s="1"/>
  <c r="Z36" i="158" s="1"/>
  <c r="Y9" i="158"/>
  <c r="N9" i="158"/>
  <c r="G9" i="158"/>
  <c r="Z8" i="158"/>
  <c r="Z33" i="158" s="1"/>
  <c r="Y8" i="158"/>
  <c r="Y33" i="158" s="1"/>
  <c r="N8" i="158"/>
  <c r="G8" i="158"/>
  <c r="Z31" i="158"/>
  <c r="Z32" i="158" s="1"/>
  <c r="F2" i="158"/>
  <c r="C2" i="158"/>
  <c r="X71" i="157"/>
  <c r="X69" i="157"/>
  <c r="X67" i="157"/>
  <c r="X65" i="157"/>
  <c r="X63" i="157"/>
  <c r="X61" i="157"/>
  <c r="X59" i="157"/>
  <c r="X57" i="157"/>
  <c r="X55" i="157"/>
  <c r="X53" i="157"/>
  <c r="X51" i="157"/>
  <c r="X49" i="157"/>
  <c r="X47" i="157"/>
  <c r="X45" i="157"/>
  <c r="X43" i="157"/>
  <c r="X41" i="157"/>
  <c r="X39" i="157"/>
  <c r="X37" i="157"/>
  <c r="X35" i="157"/>
  <c r="X33" i="157"/>
  <c r="A32" i="157"/>
  <c r="A31" i="157"/>
  <c r="Z27" i="157"/>
  <c r="Y27" i="157"/>
  <c r="N27" i="157"/>
  <c r="G27" i="157"/>
  <c r="Z26" i="157"/>
  <c r="Y26" i="157"/>
  <c r="Y69" i="157" s="1"/>
  <c r="N26" i="157"/>
  <c r="G26" i="157"/>
  <c r="Z25" i="157"/>
  <c r="Y25" i="157"/>
  <c r="AA25" i="157" s="1"/>
  <c r="Y68" i="157" s="1"/>
  <c r="N25" i="157"/>
  <c r="G25" i="157"/>
  <c r="Z24" i="157"/>
  <c r="Y24" i="157"/>
  <c r="Y65" i="157" s="1"/>
  <c r="N24" i="157"/>
  <c r="G24" i="157"/>
  <c r="Z23" i="157"/>
  <c r="Y23" i="157"/>
  <c r="N23" i="157"/>
  <c r="G23" i="157"/>
  <c r="Z22" i="157"/>
  <c r="Y22" i="157"/>
  <c r="Y61" i="157" s="1"/>
  <c r="N22" i="157"/>
  <c r="G22" i="157"/>
  <c r="Z21" i="157"/>
  <c r="Y21" i="157"/>
  <c r="AA21" i="157" s="1"/>
  <c r="Y60" i="157" s="1"/>
  <c r="N21" i="157"/>
  <c r="G21" i="157"/>
  <c r="Z20" i="157"/>
  <c r="Y20" i="157"/>
  <c r="AA20" i="157" s="1"/>
  <c r="Y58" i="157" s="1"/>
  <c r="N20" i="157"/>
  <c r="G20" i="157"/>
  <c r="Z19" i="157"/>
  <c r="AB19" i="157" s="1"/>
  <c r="Z56" i="157" s="1"/>
  <c r="Y19" i="157"/>
  <c r="N19" i="157"/>
  <c r="G19" i="157"/>
  <c r="Z18" i="157"/>
  <c r="Y18" i="157"/>
  <c r="Y53" i="157" s="1"/>
  <c r="N18" i="157"/>
  <c r="G18" i="157"/>
  <c r="Z17" i="157"/>
  <c r="Y17" i="157"/>
  <c r="AA17" i="157" s="1"/>
  <c r="Y52" i="157" s="1"/>
  <c r="N17" i="157"/>
  <c r="G17" i="157"/>
  <c r="Z16" i="157"/>
  <c r="Y16" i="157"/>
  <c r="Y49" i="157" s="1"/>
  <c r="N16" i="157"/>
  <c r="G16" i="157"/>
  <c r="Z15" i="157"/>
  <c r="Y15" i="157"/>
  <c r="N15" i="157"/>
  <c r="G15" i="157"/>
  <c r="Z14" i="157"/>
  <c r="Y14" i="157"/>
  <c r="Y45" i="157" s="1"/>
  <c r="N14" i="157"/>
  <c r="G14" i="157"/>
  <c r="Z13" i="157"/>
  <c r="Y13" i="157"/>
  <c r="AA13" i="157" s="1"/>
  <c r="Y44" i="157" s="1"/>
  <c r="N13" i="157"/>
  <c r="G13" i="157"/>
  <c r="Z12" i="157"/>
  <c r="Y12" i="157"/>
  <c r="Y41" i="157" s="1"/>
  <c r="N12" i="157"/>
  <c r="G12" i="157"/>
  <c r="Z11" i="157"/>
  <c r="Y11" i="157"/>
  <c r="N11" i="157"/>
  <c r="G11" i="157"/>
  <c r="Z10" i="157"/>
  <c r="Y10" i="157"/>
  <c r="Y37" i="157" s="1"/>
  <c r="N10" i="157"/>
  <c r="G10" i="157"/>
  <c r="Z9" i="157"/>
  <c r="Y9" i="157"/>
  <c r="AA9" i="157" s="1"/>
  <c r="Y36" i="157" s="1"/>
  <c r="N9" i="157"/>
  <c r="G9" i="157"/>
  <c r="Z8" i="157"/>
  <c r="Y8" i="157"/>
  <c r="Y33" i="157" s="1"/>
  <c r="N8" i="157"/>
  <c r="G8" i="157"/>
  <c r="Z31" i="157"/>
  <c r="F2" i="157"/>
  <c r="C2" i="157"/>
  <c r="X71" i="156"/>
  <c r="X69" i="156"/>
  <c r="X67" i="156"/>
  <c r="X65" i="156"/>
  <c r="X63" i="156"/>
  <c r="X61" i="156"/>
  <c r="X59" i="156"/>
  <c r="X57" i="156"/>
  <c r="X55" i="156"/>
  <c r="X53" i="156"/>
  <c r="X51" i="156"/>
  <c r="X49" i="156"/>
  <c r="X47" i="156"/>
  <c r="X45" i="156"/>
  <c r="X43" i="156"/>
  <c r="X41" i="156"/>
  <c r="X39" i="156"/>
  <c r="X37" i="156"/>
  <c r="X35" i="156"/>
  <c r="X33" i="156"/>
  <c r="A32" i="156"/>
  <c r="A31" i="156"/>
  <c r="AB27" i="156"/>
  <c r="Z72" i="156" s="1"/>
  <c r="Z27" i="156"/>
  <c r="Z71" i="156" s="1"/>
  <c r="Y27" i="156"/>
  <c r="Y71" i="156" s="1"/>
  <c r="N27" i="156"/>
  <c r="G27" i="156"/>
  <c r="Z26" i="156"/>
  <c r="Y26" i="156"/>
  <c r="N26" i="156"/>
  <c r="G26" i="156"/>
  <c r="Z25" i="156"/>
  <c r="Y25" i="156"/>
  <c r="Y67" i="156" s="1"/>
  <c r="N25" i="156"/>
  <c r="G25" i="156"/>
  <c r="Z24" i="156"/>
  <c r="Y24" i="156"/>
  <c r="N24" i="156"/>
  <c r="G24" i="156"/>
  <c r="Z23" i="156"/>
  <c r="AB23" i="156" s="1"/>
  <c r="Z64" i="156" s="1"/>
  <c r="Y23" i="156"/>
  <c r="Y63" i="156" s="1"/>
  <c r="N23" i="156"/>
  <c r="G23" i="156"/>
  <c r="Z22" i="156"/>
  <c r="Y22" i="156"/>
  <c r="N22" i="156"/>
  <c r="G22" i="156"/>
  <c r="Z21" i="156"/>
  <c r="Y21" i="156"/>
  <c r="Y59" i="156" s="1"/>
  <c r="N21" i="156"/>
  <c r="G21" i="156"/>
  <c r="Z20" i="156"/>
  <c r="Y20" i="156"/>
  <c r="N20" i="156"/>
  <c r="G20" i="156"/>
  <c r="AB19" i="156"/>
  <c r="Z56" i="156" s="1"/>
  <c r="Z19" i="156"/>
  <c r="Z55" i="156" s="1"/>
  <c r="Y19" i="156"/>
  <c r="Y55" i="156" s="1"/>
  <c r="N19" i="156"/>
  <c r="G19" i="156"/>
  <c r="Z18" i="156"/>
  <c r="Y18" i="156"/>
  <c r="N18" i="156"/>
  <c r="G18" i="156"/>
  <c r="Z17" i="156"/>
  <c r="Y17" i="156"/>
  <c r="Y51" i="156" s="1"/>
  <c r="N17" i="156"/>
  <c r="G17" i="156"/>
  <c r="Z16" i="156"/>
  <c r="Y16" i="156"/>
  <c r="N16" i="156"/>
  <c r="G16" i="156"/>
  <c r="Z15" i="156"/>
  <c r="AB15" i="156" s="1"/>
  <c r="Z48" i="156" s="1"/>
  <c r="Y15" i="156"/>
  <c r="Y47" i="156" s="1"/>
  <c r="N15" i="156"/>
  <c r="G15" i="156"/>
  <c r="Z14" i="156"/>
  <c r="Y14" i="156"/>
  <c r="N14" i="156"/>
  <c r="G14" i="156"/>
  <c r="Z13" i="156"/>
  <c r="Y13" i="156"/>
  <c r="Y43" i="156" s="1"/>
  <c r="N13" i="156"/>
  <c r="G13" i="156"/>
  <c r="Z12" i="156"/>
  <c r="Y12" i="156"/>
  <c r="N12" i="156"/>
  <c r="G12" i="156"/>
  <c r="Z11" i="156"/>
  <c r="Z39" i="156" s="1"/>
  <c r="Y11" i="156"/>
  <c r="Y39" i="156" s="1"/>
  <c r="N11" i="156"/>
  <c r="G11" i="156"/>
  <c r="Z10" i="156"/>
  <c r="Y10" i="156"/>
  <c r="N10" i="156"/>
  <c r="G10" i="156"/>
  <c r="Z9" i="156"/>
  <c r="Y9" i="156"/>
  <c r="N9" i="156"/>
  <c r="G9" i="156"/>
  <c r="Z8" i="156"/>
  <c r="Y8" i="156"/>
  <c r="N8" i="156"/>
  <c r="G8" i="156"/>
  <c r="Y31" i="156"/>
  <c r="Y32" i="156" s="1"/>
  <c r="F2" i="156"/>
  <c r="C2" i="156"/>
  <c r="X71" i="155"/>
  <c r="X69" i="155"/>
  <c r="X67" i="155"/>
  <c r="X65" i="155"/>
  <c r="X63" i="155"/>
  <c r="X61" i="155"/>
  <c r="X59" i="155"/>
  <c r="X57" i="155"/>
  <c r="X55" i="155"/>
  <c r="X53" i="155"/>
  <c r="X51" i="155"/>
  <c r="X49" i="155"/>
  <c r="X47" i="155"/>
  <c r="X45" i="155"/>
  <c r="X43" i="155"/>
  <c r="X41" i="155"/>
  <c r="X39" i="155"/>
  <c r="X37" i="155"/>
  <c r="X35" i="155"/>
  <c r="X33" i="155"/>
  <c r="A32" i="155"/>
  <c r="Y31" i="155"/>
  <c r="Y32" i="155" s="1"/>
  <c r="A31" i="155"/>
  <c r="Z27" i="155"/>
  <c r="Y27" i="155"/>
  <c r="Y71" i="155" s="1"/>
  <c r="N27" i="155"/>
  <c r="G27" i="155"/>
  <c r="Z26" i="155"/>
  <c r="AB26" i="155" s="1"/>
  <c r="Z70" i="155" s="1"/>
  <c r="Y26" i="155"/>
  <c r="AA26" i="155" s="1"/>
  <c r="Y70" i="155" s="1"/>
  <c r="N26" i="155"/>
  <c r="G26" i="155"/>
  <c r="Z25" i="155"/>
  <c r="Y25" i="155"/>
  <c r="Y67" i="155" s="1"/>
  <c r="N25" i="155"/>
  <c r="G25" i="155"/>
  <c r="Z24" i="155"/>
  <c r="Y24" i="155"/>
  <c r="N24" i="155"/>
  <c r="G24" i="155"/>
  <c r="Z23" i="155"/>
  <c r="Y23" i="155"/>
  <c r="Y63" i="155" s="1"/>
  <c r="N23" i="155"/>
  <c r="G23" i="155"/>
  <c r="Z22" i="155"/>
  <c r="Y22" i="155"/>
  <c r="AA22" i="155" s="1"/>
  <c r="Y62" i="155" s="1"/>
  <c r="N22" i="155"/>
  <c r="G22" i="155"/>
  <c r="Z21" i="155"/>
  <c r="Y21" i="155"/>
  <c r="Y59" i="155" s="1"/>
  <c r="N21" i="155"/>
  <c r="G21" i="155"/>
  <c r="Z20" i="155"/>
  <c r="Y20" i="155"/>
  <c r="N20" i="155"/>
  <c r="G20" i="155"/>
  <c r="Z19" i="155"/>
  <c r="Y19" i="155"/>
  <c r="Y55" i="155" s="1"/>
  <c r="N19" i="155"/>
  <c r="G19" i="155"/>
  <c r="Z18" i="155"/>
  <c r="Y18" i="155"/>
  <c r="AA18" i="155" s="1"/>
  <c r="Y54" i="155" s="1"/>
  <c r="N18" i="155"/>
  <c r="G18" i="155"/>
  <c r="Z17" i="155"/>
  <c r="Y17" i="155"/>
  <c r="Y51" i="155" s="1"/>
  <c r="N17" i="155"/>
  <c r="G17" i="155"/>
  <c r="Z16" i="155"/>
  <c r="Y16" i="155"/>
  <c r="N16" i="155"/>
  <c r="G16" i="155"/>
  <c r="Z15" i="155"/>
  <c r="Y15" i="155"/>
  <c r="Y47" i="155" s="1"/>
  <c r="N15" i="155"/>
  <c r="G15" i="155"/>
  <c r="Z14" i="155"/>
  <c r="AB14" i="155" s="1"/>
  <c r="Z46" i="155" s="1"/>
  <c r="Y14" i="155"/>
  <c r="AA14" i="155" s="1"/>
  <c r="Y46" i="155" s="1"/>
  <c r="N14" i="155"/>
  <c r="G14" i="155"/>
  <c r="Z13" i="155"/>
  <c r="Y13" i="155"/>
  <c r="Y43" i="155" s="1"/>
  <c r="N13" i="155"/>
  <c r="G13" i="155"/>
  <c r="Z12" i="155"/>
  <c r="Y12" i="155"/>
  <c r="N12" i="155"/>
  <c r="G12" i="155"/>
  <c r="Z11" i="155"/>
  <c r="Y11" i="155"/>
  <c r="Y39" i="155" s="1"/>
  <c r="N11" i="155"/>
  <c r="G11" i="155"/>
  <c r="Z10" i="155"/>
  <c r="AB10" i="155" s="1"/>
  <c r="Z38" i="155" s="1"/>
  <c r="Y10" i="155"/>
  <c r="AA10" i="155" s="1"/>
  <c r="Y38" i="155" s="1"/>
  <c r="N10" i="155"/>
  <c r="G10" i="155"/>
  <c r="Z9" i="155"/>
  <c r="Y9" i="155"/>
  <c r="Y35" i="155" s="1"/>
  <c r="N9" i="155"/>
  <c r="G9" i="155"/>
  <c r="Z8" i="155"/>
  <c r="Y8" i="155"/>
  <c r="N8" i="155"/>
  <c r="G8" i="155"/>
  <c r="F2" i="155"/>
  <c r="C2" i="155"/>
  <c r="X71" i="154"/>
  <c r="X69" i="154"/>
  <c r="X67" i="154"/>
  <c r="X65" i="154"/>
  <c r="X63" i="154"/>
  <c r="X61" i="154"/>
  <c r="X59" i="154"/>
  <c r="X57" i="154"/>
  <c r="X55" i="154"/>
  <c r="X53" i="154"/>
  <c r="X51" i="154"/>
  <c r="X49" i="154"/>
  <c r="X47" i="154"/>
  <c r="X45" i="154"/>
  <c r="X43" i="154"/>
  <c r="X41" i="154"/>
  <c r="X39" i="154"/>
  <c r="X37" i="154"/>
  <c r="X35" i="154"/>
  <c r="X33" i="154"/>
  <c r="A32" i="154"/>
  <c r="Y31" i="154"/>
  <c r="Y32" i="154" s="1"/>
  <c r="A31" i="154"/>
  <c r="Z27" i="154"/>
  <c r="Y27" i="154"/>
  <c r="N27" i="154"/>
  <c r="G27" i="154"/>
  <c r="Z26" i="154"/>
  <c r="Z69" i="154" s="1"/>
  <c r="Y26" i="154"/>
  <c r="Y69" i="154" s="1"/>
  <c r="N26" i="154"/>
  <c r="G26" i="154"/>
  <c r="Z25" i="154"/>
  <c r="AB25" i="154" s="1"/>
  <c r="Z68" i="154" s="1"/>
  <c r="Y25" i="154"/>
  <c r="N25" i="154"/>
  <c r="G25" i="154"/>
  <c r="Z24" i="154"/>
  <c r="Z65" i="154" s="1"/>
  <c r="Y24" i="154"/>
  <c r="Y65" i="154" s="1"/>
  <c r="N24" i="154"/>
  <c r="G24" i="154"/>
  <c r="Z23" i="154"/>
  <c r="Y23" i="154"/>
  <c r="N23" i="154"/>
  <c r="G23" i="154"/>
  <c r="Z22" i="154"/>
  <c r="Z61" i="154" s="1"/>
  <c r="Y22" i="154"/>
  <c r="Y61" i="154" s="1"/>
  <c r="N22" i="154"/>
  <c r="G22" i="154"/>
  <c r="Z21" i="154"/>
  <c r="AB21" i="154" s="1"/>
  <c r="Z60" i="154" s="1"/>
  <c r="Y21" i="154"/>
  <c r="N21" i="154"/>
  <c r="G21" i="154"/>
  <c r="Z20" i="154"/>
  <c r="AB20" i="154" s="1"/>
  <c r="Z58" i="154" s="1"/>
  <c r="Y20" i="154"/>
  <c r="Y57" i="154" s="1"/>
  <c r="N20" i="154"/>
  <c r="G20" i="154"/>
  <c r="Z19" i="154"/>
  <c r="Y19" i="154"/>
  <c r="N19" i="154"/>
  <c r="G19" i="154"/>
  <c r="Z18" i="154"/>
  <c r="Z53" i="154" s="1"/>
  <c r="Y18" i="154"/>
  <c r="Y53" i="154" s="1"/>
  <c r="N18" i="154"/>
  <c r="G18" i="154"/>
  <c r="Z17" i="154"/>
  <c r="AB17" i="154" s="1"/>
  <c r="Z52" i="154" s="1"/>
  <c r="Y17" i="154"/>
  <c r="N17" i="154"/>
  <c r="G17" i="154"/>
  <c r="Z16" i="154"/>
  <c r="Z49" i="154" s="1"/>
  <c r="Y16" i="154"/>
  <c r="Y49" i="154" s="1"/>
  <c r="N16" i="154"/>
  <c r="G16" i="154"/>
  <c r="Z15" i="154"/>
  <c r="Y15" i="154"/>
  <c r="N15" i="154"/>
  <c r="G15" i="154"/>
  <c r="Z14" i="154"/>
  <c r="Z45" i="154" s="1"/>
  <c r="Y14" i="154"/>
  <c r="Y45" i="154" s="1"/>
  <c r="N14" i="154"/>
  <c r="G14" i="154"/>
  <c r="Z13" i="154"/>
  <c r="AB13" i="154" s="1"/>
  <c r="Z44" i="154" s="1"/>
  <c r="Y13" i="154"/>
  <c r="N13" i="154"/>
  <c r="G13" i="154"/>
  <c r="Z12" i="154"/>
  <c r="Z41" i="154" s="1"/>
  <c r="Y12" i="154"/>
  <c r="Y41" i="154" s="1"/>
  <c r="N12" i="154"/>
  <c r="G12" i="154"/>
  <c r="Z11" i="154"/>
  <c r="Y11" i="154"/>
  <c r="N11" i="154"/>
  <c r="G11" i="154"/>
  <c r="Z10" i="154"/>
  <c r="Z37" i="154" s="1"/>
  <c r="Y10" i="154"/>
  <c r="Y37" i="154" s="1"/>
  <c r="N10" i="154"/>
  <c r="G10" i="154"/>
  <c r="Z9" i="154"/>
  <c r="AB9" i="154" s="1"/>
  <c r="Z36" i="154" s="1"/>
  <c r="Y9" i="154"/>
  <c r="N9" i="154"/>
  <c r="G9" i="154"/>
  <c r="Z8" i="154"/>
  <c r="AB8" i="154" s="1"/>
  <c r="Z34" i="154" s="1"/>
  <c r="Y8" i="154"/>
  <c r="Y33" i="154" s="1"/>
  <c r="N8" i="154"/>
  <c r="G8" i="154"/>
  <c r="Z31" i="154"/>
  <c r="Z32" i="154" s="1"/>
  <c r="F2" i="154"/>
  <c r="C2" i="154"/>
  <c r="X71" i="153"/>
  <c r="X69" i="153"/>
  <c r="X67" i="153"/>
  <c r="Y65" i="153"/>
  <c r="X65" i="153"/>
  <c r="X63" i="153"/>
  <c r="X61" i="153"/>
  <c r="X59" i="153"/>
  <c r="X57" i="153"/>
  <c r="X55" i="153"/>
  <c r="X53" i="153"/>
  <c r="X51" i="153"/>
  <c r="X49" i="153"/>
  <c r="X47" i="153"/>
  <c r="X45" i="153"/>
  <c r="X43" i="153"/>
  <c r="X41" i="153"/>
  <c r="X39" i="153"/>
  <c r="X37" i="153"/>
  <c r="X35" i="153"/>
  <c r="X33" i="153"/>
  <c r="A32" i="153"/>
  <c r="A31" i="153"/>
  <c r="Z27" i="153"/>
  <c r="Z71" i="153" s="1"/>
  <c r="Y27" i="153"/>
  <c r="N27" i="153"/>
  <c r="G27" i="153"/>
  <c r="Z26" i="153"/>
  <c r="Y26" i="153"/>
  <c r="Y69" i="153" s="1"/>
  <c r="N26" i="153"/>
  <c r="G26" i="153"/>
  <c r="Z25" i="153"/>
  <c r="Z67" i="153" s="1"/>
  <c r="Y25" i="153"/>
  <c r="AA25" i="153" s="1"/>
  <c r="Y68" i="153" s="1"/>
  <c r="N25" i="153"/>
  <c r="G25" i="153"/>
  <c r="Z24" i="153"/>
  <c r="Y24" i="153"/>
  <c r="AA24" i="153" s="1"/>
  <c r="Y66" i="153" s="1"/>
  <c r="N24" i="153"/>
  <c r="G24" i="153"/>
  <c r="AB23" i="153"/>
  <c r="Z64" i="153" s="1"/>
  <c r="Z23" i="153"/>
  <c r="Z63" i="153" s="1"/>
  <c r="Y23" i="153"/>
  <c r="N23" i="153"/>
  <c r="G23" i="153"/>
  <c r="Z22" i="153"/>
  <c r="Y22" i="153"/>
  <c r="Y61" i="153" s="1"/>
  <c r="N22" i="153"/>
  <c r="G22" i="153"/>
  <c r="Z21" i="153"/>
  <c r="Z59" i="153" s="1"/>
  <c r="Y21" i="153"/>
  <c r="AA21" i="153" s="1"/>
  <c r="Y60" i="153" s="1"/>
  <c r="N21" i="153"/>
  <c r="G21" i="153"/>
  <c r="Z20" i="153"/>
  <c r="Y20" i="153"/>
  <c r="Y57" i="153" s="1"/>
  <c r="N20" i="153"/>
  <c r="G20" i="153"/>
  <c r="AB19" i="153"/>
  <c r="Z56" i="153" s="1"/>
  <c r="Z19" i="153"/>
  <c r="Z55" i="153" s="1"/>
  <c r="Y19" i="153"/>
  <c r="N19" i="153"/>
  <c r="G19" i="153"/>
  <c r="Z18" i="153"/>
  <c r="Y18" i="153"/>
  <c r="Y53" i="153" s="1"/>
  <c r="N18" i="153"/>
  <c r="G18" i="153"/>
  <c r="Z17" i="153"/>
  <c r="Z51" i="153" s="1"/>
  <c r="Y17" i="153"/>
  <c r="AA17" i="153" s="1"/>
  <c r="Y52" i="153" s="1"/>
  <c r="N17" i="153"/>
  <c r="G17" i="153"/>
  <c r="Z16" i="153"/>
  <c r="Y16" i="153"/>
  <c r="AA16" i="153" s="1"/>
  <c r="Y50" i="153" s="1"/>
  <c r="N16" i="153"/>
  <c r="G16" i="153"/>
  <c r="Z15" i="153"/>
  <c r="Z47" i="153" s="1"/>
  <c r="Y15" i="153"/>
  <c r="N15" i="153"/>
  <c r="G15" i="153"/>
  <c r="Z14" i="153"/>
  <c r="Y14" i="153"/>
  <c r="Y45" i="153" s="1"/>
  <c r="N14" i="153"/>
  <c r="G14" i="153"/>
  <c r="Z13" i="153"/>
  <c r="Z43" i="153" s="1"/>
  <c r="Y13" i="153"/>
  <c r="N13" i="153"/>
  <c r="G13" i="153"/>
  <c r="Z12" i="153"/>
  <c r="Y12" i="153"/>
  <c r="Y41" i="153" s="1"/>
  <c r="N12" i="153"/>
  <c r="G12" i="153"/>
  <c r="Z11" i="153"/>
  <c r="Z39" i="153" s="1"/>
  <c r="Y11" i="153"/>
  <c r="N11" i="153"/>
  <c r="G11" i="153"/>
  <c r="Z10" i="153"/>
  <c r="Y10" i="153"/>
  <c r="Y37" i="153" s="1"/>
  <c r="N10" i="153"/>
  <c r="G10" i="153"/>
  <c r="Z9" i="153"/>
  <c r="Z35" i="153" s="1"/>
  <c r="Y9" i="153"/>
  <c r="AA9" i="153" s="1"/>
  <c r="Y36" i="153" s="1"/>
  <c r="N9" i="153"/>
  <c r="G9" i="153"/>
  <c r="Z8" i="153"/>
  <c r="Y8" i="153"/>
  <c r="AA8" i="153" s="1"/>
  <c r="Y34" i="153" s="1"/>
  <c r="N8" i="153"/>
  <c r="G8" i="153"/>
  <c r="M6" i="153"/>
  <c r="L6" i="153"/>
  <c r="F6" i="153"/>
  <c r="E6" i="153"/>
  <c r="Z31" i="153" s="1"/>
  <c r="H4" i="153"/>
  <c r="F2" i="153"/>
  <c r="C2" i="153"/>
  <c r="X71" i="152"/>
  <c r="X69" i="152"/>
  <c r="X67" i="152"/>
  <c r="X65" i="152"/>
  <c r="X63" i="152"/>
  <c r="X61" i="152"/>
  <c r="X59" i="152"/>
  <c r="X57" i="152"/>
  <c r="X55" i="152"/>
  <c r="X53" i="152"/>
  <c r="X51" i="152"/>
  <c r="X49" i="152"/>
  <c r="X47" i="152"/>
  <c r="X45" i="152"/>
  <c r="X43" i="152"/>
  <c r="X41" i="152"/>
  <c r="X39" i="152"/>
  <c r="X37" i="152"/>
  <c r="X35" i="152"/>
  <c r="X33" i="152"/>
  <c r="A32" i="152"/>
  <c r="A31" i="152"/>
  <c r="Z27" i="152"/>
  <c r="AB27" i="152" s="1"/>
  <c r="Z72" i="152" s="1"/>
  <c r="Y27" i="152"/>
  <c r="Y71" i="152" s="1"/>
  <c r="N27" i="152"/>
  <c r="G27" i="152"/>
  <c r="Z26" i="152"/>
  <c r="AB26" i="152" s="1"/>
  <c r="Z70" i="152" s="1"/>
  <c r="Y26" i="152"/>
  <c r="N26" i="152"/>
  <c r="G26" i="152"/>
  <c r="Z25" i="152"/>
  <c r="Z67" i="152" s="1"/>
  <c r="Y25" i="152"/>
  <c r="Y67" i="152" s="1"/>
  <c r="N25" i="152"/>
  <c r="G25" i="152"/>
  <c r="Z24" i="152"/>
  <c r="Y24" i="152"/>
  <c r="N24" i="152"/>
  <c r="G24" i="152"/>
  <c r="Z23" i="152"/>
  <c r="Z63" i="152" s="1"/>
  <c r="Y23" i="152"/>
  <c r="Y63" i="152" s="1"/>
  <c r="N23" i="152"/>
  <c r="G23" i="152"/>
  <c r="Z22" i="152"/>
  <c r="AB22" i="152" s="1"/>
  <c r="Z62" i="152" s="1"/>
  <c r="Y22" i="152"/>
  <c r="N22" i="152"/>
  <c r="G22" i="152"/>
  <c r="Z21" i="152"/>
  <c r="Z59" i="152" s="1"/>
  <c r="Y21" i="152"/>
  <c r="Y59" i="152" s="1"/>
  <c r="N21" i="152"/>
  <c r="G21" i="152"/>
  <c r="Z20" i="152"/>
  <c r="Y20" i="152"/>
  <c r="N20" i="152"/>
  <c r="G20" i="152"/>
  <c r="Z19" i="152"/>
  <c r="AB19" i="152" s="1"/>
  <c r="Z56" i="152" s="1"/>
  <c r="Y19" i="152"/>
  <c r="Y55" i="152" s="1"/>
  <c r="N19" i="152"/>
  <c r="G19" i="152"/>
  <c r="Z18" i="152"/>
  <c r="AB18" i="152" s="1"/>
  <c r="Z54" i="152" s="1"/>
  <c r="Y18" i="152"/>
  <c r="N18" i="152"/>
  <c r="G18" i="152"/>
  <c r="Z17" i="152"/>
  <c r="Z51" i="152" s="1"/>
  <c r="Y17" i="152"/>
  <c r="Y51" i="152" s="1"/>
  <c r="N17" i="152"/>
  <c r="G17" i="152"/>
  <c r="Z16" i="152"/>
  <c r="Y16" i="152"/>
  <c r="N16" i="152"/>
  <c r="G16" i="152"/>
  <c r="Z15" i="152"/>
  <c r="Z47" i="152" s="1"/>
  <c r="Y15" i="152"/>
  <c r="Y47" i="152" s="1"/>
  <c r="N15" i="152"/>
  <c r="G15" i="152"/>
  <c r="Z14" i="152"/>
  <c r="AB14" i="152" s="1"/>
  <c r="Z46" i="152" s="1"/>
  <c r="Y14" i="152"/>
  <c r="N14" i="152"/>
  <c r="G14" i="152"/>
  <c r="Z13" i="152"/>
  <c r="Z43" i="152" s="1"/>
  <c r="Y13" i="152"/>
  <c r="Y43" i="152" s="1"/>
  <c r="N13" i="152"/>
  <c r="G13" i="152"/>
  <c r="Z12" i="152"/>
  <c r="Y12" i="152"/>
  <c r="N12" i="152"/>
  <c r="G12" i="152"/>
  <c r="Z11" i="152"/>
  <c r="AB11" i="152" s="1"/>
  <c r="Z40" i="152" s="1"/>
  <c r="Y11" i="152"/>
  <c r="Y39" i="152" s="1"/>
  <c r="N11" i="152"/>
  <c r="G11" i="152"/>
  <c r="Z10" i="152"/>
  <c r="AB10" i="152" s="1"/>
  <c r="Z38" i="152" s="1"/>
  <c r="Y10" i="152"/>
  <c r="N10" i="152"/>
  <c r="G10" i="152"/>
  <c r="Z9" i="152"/>
  <c r="Z35" i="152" s="1"/>
  <c r="Y9" i="152"/>
  <c r="Y35" i="152" s="1"/>
  <c r="N9" i="152"/>
  <c r="G9" i="152"/>
  <c r="Z8" i="152"/>
  <c r="Y8" i="152"/>
  <c r="N8" i="152"/>
  <c r="G8" i="152"/>
  <c r="Y31" i="152"/>
  <c r="F2" i="152"/>
  <c r="C2" i="152"/>
  <c r="X71" i="151"/>
  <c r="X69" i="151"/>
  <c r="X67" i="151"/>
  <c r="X65" i="151"/>
  <c r="X63" i="151"/>
  <c r="X61" i="151"/>
  <c r="X59" i="151"/>
  <c r="X57" i="151"/>
  <c r="X55" i="151"/>
  <c r="X53" i="151"/>
  <c r="X51" i="151"/>
  <c r="X49" i="151"/>
  <c r="X47" i="151"/>
  <c r="X45" i="151"/>
  <c r="X43" i="151"/>
  <c r="X41" i="151"/>
  <c r="X39" i="151"/>
  <c r="X37" i="151"/>
  <c r="X35" i="151"/>
  <c r="X33" i="151"/>
  <c r="A32" i="151"/>
  <c r="A31" i="151"/>
  <c r="Z27" i="151"/>
  <c r="Y27" i="151"/>
  <c r="AA27" i="151" s="1"/>
  <c r="Y72" i="151" s="1"/>
  <c r="N27" i="151"/>
  <c r="G27" i="151"/>
  <c r="Z26" i="151"/>
  <c r="Z69" i="151" s="1"/>
  <c r="Y26" i="151"/>
  <c r="AA26" i="151" s="1"/>
  <c r="Y70" i="151" s="1"/>
  <c r="N26" i="151"/>
  <c r="G26" i="151"/>
  <c r="Z25" i="151"/>
  <c r="Y25" i="151"/>
  <c r="Y67" i="151" s="1"/>
  <c r="N25" i="151"/>
  <c r="G25" i="151"/>
  <c r="Z24" i="151"/>
  <c r="Z65" i="151" s="1"/>
  <c r="Y24" i="151"/>
  <c r="N24" i="151"/>
  <c r="G24" i="151"/>
  <c r="Z23" i="151"/>
  <c r="Y23" i="151"/>
  <c r="Y63" i="151" s="1"/>
  <c r="N23" i="151"/>
  <c r="G23" i="151"/>
  <c r="Z22" i="151"/>
  <c r="Z61" i="151" s="1"/>
  <c r="Y22" i="151"/>
  <c r="AA22" i="151" s="1"/>
  <c r="Y62" i="151" s="1"/>
  <c r="N22" i="151"/>
  <c r="G22" i="151"/>
  <c r="Z21" i="151"/>
  <c r="Y21" i="151"/>
  <c r="Y59" i="151" s="1"/>
  <c r="N21" i="151"/>
  <c r="G21" i="151"/>
  <c r="Z20" i="151"/>
  <c r="Z57" i="151" s="1"/>
  <c r="Y20" i="151"/>
  <c r="N20" i="151"/>
  <c r="G20" i="151"/>
  <c r="Z19" i="151"/>
  <c r="Y19" i="151"/>
  <c r="Y55" i="151" s="1"/>
  <c r="N19" i="151"/>
  <c r="G19" i="151"/>
  <c r="Z18" i="151"/>
  <c r="Z53" i="151" s="1"/>
  <c r="Y18" i="151"/>
  <c r="AA18" i="151" s="1"/>
  <c r="Y54" i="151" s="1"/>
  <c r="N18" i="151"/>
  <c r="G18" i="151"/>
  <c r="Z17" i="151"/>
  <c r="Y17" i="151"/>
  <c r="Y51" i="151" s="1"/>
  <c r="N17" i="151"/>
  <c r="G17" i="151"/>
  <c r="AB16" i="151"/>
  <c r="Z50" i="151" s="1"/>
  <c r="Z16" i="151"/>
  <c r="Z49" i="151" s="1"/>
  <c r="Y16" i="151"/>
  <c r="N16" i="151"/>
  <c r="G16" i="151"/>
  <c r="Z15" i="151"/>
  <c r="Y15" i="151"/>
  <c r="Y47" i="151" s="1"/>
  <c r="N15" i="151"/>
  <c r="G15" i="151"/>
  <c r="Z14" i="151"/>
  <c r="Z45" i="151" s="1"/>
  <c r="Y14" i="151"/>
  <c r="AA14" i="151" s="1"/>
  <c r="Y46" i="151" s="1"/>
  <c r="N14" i="151"/>
  <c r="G14" i="151"/>
  <c r="Z13" i="151"/>
  <c r="Y13" i="151"/>
  <c r="Y43" i="151" s="1"/>
  <c r="N13" i="151"/>
  <c r="G13" i="151"/>
  <c r="AB12" i="151"/>
  <c r="Z42" i="151" s="1"/>
  <c r="Z12" i="151"/>
  <c r="Z41" i="151" s="1"/>
  <c r="Y12" i="151"/>
  <c r="N12" i="151"/>
  <c r="G12" i="151"/>
  <c r="Z11" i="151"/>
  <c r="Y11" i="151"/>
  <c r="AA11" i="151" s="1"/>
  <c r="Y40" i="151" s="1"/>
  <c r="N11" i="151"/>
  <c r="G11" i="151"/>
  <c r="Z10" i="151"/>
  <c r="AB10" i="151" s="1"/>
  <c r="Z38" i="151" s="1"/>
  <c r="Y10" i="151"/>
  <c r="AA10" i="151" s="1"/>
  <c r="Y38" i="151" s="1"/>
  <c r="N10" i="151"/>
  <c r="G10" i="151"/>
  <c r="Z9" i="151"/>
  <c r="Y9" i="151"/>
  <c r="Y35" i="151" s="1"/>
  <c r="N9" i="151"/>
  <c r="G9" i="151"/>
  <c r="Z8" i="151"/>
  <c r="Z33" i="151" s="1"/>
  <c r="Y8" i="151"/>
  <c r="N8" i="151"/>
  <c r="G8" i="151"/>
  <c r="F2" i="151"/>
  <c r="C2" i="151"/>
  <c r="X71" i="150"/>
  <c r="X69" i="150"/>
  <c r="X67" i="150"/>
  <c r="X65" i="150"/>
  <c r="X63" i="150"/>
  <c r="X61" i="150"/>
  <c r="X59" i="150"/>
  <c r="X57" i="150"/>
  <c r="X55" i="150"/>
  <c r="X53" i="150"/>
  <c r="X51" i="150"/>
  <c r="X49" i="150"/>
  <c r="Y47" i="150"/>
  <c r="X47" i="150"/>
  <c r="X45" i="150"/>
  <c r="X43" i="150"/>
  <c r="Y41" i="150"/>
  <c r="X41" i="150"/>
  <c r="X39" i="150"/>
  <c r="X37" i="150"/>
  <c r="X35" i="150"/>
  <c r="X33" i="150"/>
  <c r="A32" i="150"/>
  <c r="Z31" i="150"/>
  <c r="Z32" i="150" s="1"/>
  <c r="A31" i="150"/>
  <c r="Z27" i="150"/>
  <c r="Z71" i="150" s="1"/>
  <c r="Y27" i="150"/>
  <c r="Y71" i="150" s="1"/>
  <c r="N27" i="150"/>
  <c r="G27" i="150"/>
  <c r="Z26" i="150"/>
  <c r="Y26" i="150"/>
  <c r="AA26" i="150" s="1"/>
  <c r="Y70" i="150" s="1"/>
  <c r="N26" i="150"/>
  <c r="G26" i="150"/>
  <c r="Z25" i="150"/>
  <c r="AB25" i="150" s="1"/>
  <c r="Z68" i="150" s="1"/>
  <c r="Y25" i="150"/>
  <c r="Y67" i="150" s="1"/>
  <c r="N25" i="150"/>
  <c r="G25" i="150"/>
  <c r="Z24" i="150"/>
  <c r="Y24" i="150"/>
  <c r="AA24" i="150" s="1"/>
  <c r="Y66" i="150" s="1"/>
  <c r="N24" i="150"/>
  <c r="G24" i="150"/>
  <c r="Z23" i="150"/>
  <c r="Z63" i="150" s="1"/>
  <c r="Y23" i="150"/>
  <c r="AA23" i="150" s="1"/>
  <c r="Y64" i="150" s="1"/>
  <c r="N23" i="150"/>
  <c r="G23" i="150"/>
  <c r="Z22" i="150"/>
  <c r="AB22" i="150" s="1"/>
  <c r="Z62" i="150" s="1"/>
  <c r="Y22" i="150"/>
  <c r="N22" i="150"/>
  <c r="G22" i="150"/>
  <c r="Z21" i="150"/>
  <c r="Z59" i="150" s="1"/>
  <c r="Y21" i="150"/>
  <c r="Y59" i="150" s="1"/>
  <c r="N21" i="150"/>
  <c r="G21" i="150"/>
  <c r="Z20" i="150"/>
  <c r="Y20" i="150"/>
  <c r="AA20" i="150" s="1"/>
  <c r="Y58" i="150" s="1"/>
  <c r="N20" i="150"/>
  <c r="G20" i="150"/>
  <c r="Z19" i="150"/>
  <c r="Z55" i="150" s="1"/>
  <c r="Y19" i="150"/>
  <c r="Y55" i="150" s="1"/>
  <c r="N19" i="150"/>
  <c r="G19" i="150"/>
  <c r="Z18" i="150"/>
  <c r="AB18" i="150" s="1"/>
  <c r="Z54" i="150" s="1"/>
  <c r="Y18" i="150"/>
  <c r="N18" i="150"/>
  <c r="G18" i="150"/>
  <c r="Z17" i="150"/>
  <c r="Z51" i="150" s="1"/>
  <c r="Y17" i="150"/>
  <c r="Y51" i="150" s="1"/>
  <c r="N17" i="150"/>
  <c r="G17" i="150"/>
  <c r="Z16" i="150"/>
  <c r="Y16" i="150"/>
  <c r="AA16" i="150" s="1"/>
  <c r="Y50" i="150" s="1"/>
  <c r="N16" i="150"/>
  <c r="G16" i="150"/>
  <c r="Z15" i="150"/>
  <c r="Z47" i="150" s="1"/>
  <c r="Y15" i="150"/>
  <c r="AA15" i="150" s="1"/>
  <c r="Y48" i="150" s="1"/>
  <c r="N15" i="150"/>
  <c r="G15" i="150"/>
  <c r="Z14" i="150"/>
  <c r="AB14" i="150" s="1"/>
  <c r="Z46" i="150" s="1"/>
  <c r="Y14" i="150"/>
  <c r="N14" i="150"/>
  <c r="G14" i="150"/>
  <c r="Z13" i="150"/>
  <c r="Z43" i="150" s="1"/>
  <c r="Y13" i="150"/>
  <c r="Y43" i="150" s="1"/>
  <c r="N13" i="150"/>
  <c r="G13" i="150"/>
  <c r="Z12" i="150"/>
  <c r="Y12" i="150"/>
  <c r="AA12" i="150" s="1"/>
  <c r="Y42" i="150" s="1"/>
  <c r="N12" i="150"/>
  <c r="G12" i="150"/>
  <c r="AB11" i="150"/>
  <c r="Z40" i="150" s="1"/>
  <c r="Z11" i="150"/>
  <c r="Z39" i="150" s="1"/>
  <c r="Y11" i="150"/>
  <c r="Y39" i="150" s="1"/>
  <c r="N11" i="150"/>
  <c r="G11" i="150"/>
  <c r="Z10" i="150"/>
  <c r="AB10" i="150" s="1"/>
  <c r="Z38" i="150" s="1"/>
  <c r="Y10" i="150"/>
  <c r="N10" i="150"/>
  <c r="G10" i="150"/>
  <c r="Z9" i="150"/>
  <c r="Z35" i="150" s="1"/>
  <c r="Y9" i="150"/>
  <c r="Y35" i="150" s="1"/>
  <c r="N9" i="150"/>
  <c r="G9" i="150"/>
  <c r="Z8" i="150"/>
  <c r="Y8" i="150"/>
  <c r="AA8" i="150" s="1"/>
  <c r="Y34" i="150" s="1"/>
  <c r="N8" i="150"/>
  <c r="G8" i="150"/>
  <c r="F2" i="150"/>
  <c r="C2" i="150"/>
  <c r="X71" i="149"/>
  <c r="Z69" i="149"/>
  <c r="X69" i="149"/>
  <c r="X67" i="149"/>
  <c r="X65" i="149"/>
  <c r="X63" i="149"/>
  <c r="X61" i="149"/>
  <c r="X59" i="149"/>
  <c r="X57" i="149"/>
  <c r="X55" i="149"/>
  <c r="X53" i="149"/>
  <c r="X51" i="149"/>
  <c r="X49" i="149"/>
  <c r="X47" i="149"/>
  <c r="X45" i="149"/>
  <c r="X43" i="149"/>
  <c r="X41" i="149"/>
  <c r="X39" i="149"/>
  <c r="X37" i="149"/>
  <c r="X35" i="149"/>
  <c r="X33" i="149"/>
  <c r="A31" i="149"/>
  <c r="Z27" i="149"/>
  <c r="Y27" i="149"/>
  <c r="N27" i="149"/>
  <c r="G27" i="149"/>
  <c r="Z26" i="149"/>
  <c r="AB26" i="149" s="1"/>
  <c r="Z70" i="149" s="1"/>
  <c r="Y26" i="149"/>
  <c r="Y69" i="149" s="1"/>
  <c r="N26" i="149"/>
  <c r="G26" i="149"/>
  <c r="Z25" i="149"/>
  <c r="AB25" i="149" s="1"/>
  <c r="Z68" i="149" s="1"/>
  <c r="Y25" i="149"/>
  <c r="AA25" i="149" s="1"/>
  <c r="Y68" i="149" s="1"/>
  <c r="N25" i="149"/>
  <c r="G25" i="149"/>
  <c r="Z24" i="149"/>
  <c r="AB24" i="149" s="1"/>
  <c r="Z66" i="149" s="1"/>
  <c r="Y24" i="149"/>
  <c r="Y65" i="149" s="1"/>
  <c r="N24" i="149"/>
  <c r="G24" i="149"/>
  <c r="Z23" i="149"/>
  <c r="Y23" i="149"/>
  <c r="N23" i="149"/>
  <c r="G23" i="149"/>
  <c r="Z22" i="149"/>
  <c r="Z61" i="149" s="1"/>
  <c r="Y22" i="149"/>
  <c r="Y61" i="149" s="1"/>
  <c r="N22" i="149"/>
  <c r="G22" i="149"/>
  <c r="Z21" i="149"/>
  <c r="AB21" i="149" s="1"/>
  <c r="Z60" i="149" s="1"/>
  <c r="Y21" i="149"/>
  <c r="N21" i="149"/>
  <c r="G21" i="149"/>
  <c r="Z20" i="149"/>
  <c r="Z57" i="149" s="1"/>
  <c r="Y20" i="149"/>
  <c r="Y57" i="149" s="1"/>
  <c r="N20" i="149"/>
  <c r="G20" i="149"/>
  <c r="Z19" i="149"/>
  <c r="Y19" i="149"/>
  <c r="N19" i="149"/>
  <c r="G19" i="149"/>
  <c r="Z18" i="149"/>
  <c r="Z53" i="149" s="1"/>
  <c r="Y18" i="149"/>
  <c r="Y53" i="149" s="1"/>
  <c r="N18" i="149"/>
  <c r="G18" i="149"/>
  <c r="Z17" i="149"/>
  <c r="AB17" i="149" s="1"/>
  <c r="Z52" i="149" s="1"/>
  <c r="Y17" i="149"/>
  <c r="AA17" i="149" s="1"/>
  <c r="Y52" i="149" s="1"/>
  <c r="N17" i="149"/>
  <c r="G17" i="149"/>
  <c r="Z16" i="149"/>
  <c r="AB16" i="149" s="1"/>
  <c r="Z50" i="149" s="1"/>
  <c r="Y16" i="149"/>
  <c r="Y49" i="149" s="1"/>
  <c r="N16" i="149"/>
  <c r="G16" i="149"/>
  <c r="Z15" i="149"/>
  <c r="Y15" i="149"/>
  <c r="N15" i="149"/>
  <c r="G15" i="149"/>
  <c r="Z14" i="149"/>
  <c r="Z45" i="149" s="1"/>
  <c r="Y14" i="149"/>
  <c r="Y45" i="149" s="1"/>
  <c r="N14" i="149"/>
  <c r="G14" i="149"/>
  <c r="Z13" i="149"/>
  <c r="AB13" i="149" s="1"/>
  <c r="Z44" i="149" s="1"/>
  <c r="Y13" i="149"/>
  <c r="N13" i="149"/>
  <c r="G13" i="149"/>
  <c r="Z12" i="149"/>
  <c r="Z41" i="149" s="1"/>
  <c r="Y12" i="149"/>
  <c r="Y41" i="149" s="1"/>
  <c r="N12" i="149"/>
  <c r="G12" i="149"/>
  <c r="Z11" i="149"/>
  <c r="Y11" i="149"/>
  <c r="N11" i="149"/>
  <c r="G11" i="149"/>
  <c r="Z10" i="149"/>
  <c r="Z37" i="149" s="1"/>
  <c r="Y10" i="149"/>
  <c r="Y37" i="149" s="1"/>
  <c r="N10" i="149"/>
  <c r="G10" i="149"/>
  <c r="Z9" i="149"/>
  <c r="AB9" i="149" s="1"/>
  <c r="Z36" i="149" s="1"/>
  <c r="Y9" i="149"/>
  <c r="AA9" i="149" s="1"/>
  <c r="Y36" i="149" s="1"/>
  <c r="N9" i="149"/>
  <c r="G9" i="149"/>
  <c r="Z8" i="149"/>
  <c r="AB8" i="149" s="1"/>
  <c r="Z34" i="149" s="1"/>
  <c r="Y8" i="149"/>
  <c r="Y33" i="149" s="1"/>
  <c r="N8" i="149"/>
  <c r="G8" i="149"/>
  <c r="F2" i="149"/>
  <c r="C2" i="149"/>
  <c r="X71" i="148"/>
  <c r="X69" i="148"/>
  <c r="X67" i="148"/>
  <c r="X65" i="148"/>
  <c r="X63" i="148"/>
  <c r="X61" i="148"/>
  <c r="X59" i="148"/>
  <c r="X57" i="148"/>
  <c r="X55" i="148"/>
  <c r="X53" i="148"/>
  <c r="X51" i="148"/>
  <c r="X49" i="148"/>
  <c r="X47" i="148"/>
  <c r="X45" i="148"/>
  <c r="X43" i="148"/>
  <c r="X41" i="148"/>
  <c r="X39" i="148"/>
  <c r="X37" i="148"/>
  <c r="X35" i="148"/>
  <c r="X33" i="148"/>
  <c r="A32" i="148"/>
  <c r="A31" i="148"/>
  <c r="Z27" i="148"/>
  <c r="Z71" i="148" s="1"/>
  <c r="Y27" i="148"/>
  <c r="N27" i="148"/>
  <c r="G27" i="148"/>
  <c r="Z26" i="148"/>
  <c r="Y26" i="148"/>
  <c r="Y69" i="148" s="1"/>
  <c r="N26" i="148"/>
  <c r="G26" i="148"/>
  <c r="AB25" i="148"/>
  <c r="Z68" i="148" s="1"/>
  <c r="Z25" i="148"/>
  <c r="Z67" i="148" s="1"/>
  <c r="Y25" i="148"/>
  <c r="AA25" i="148" s="1"/>
  <c r="Y68" i="148" s="1"/>
  <c r="N25" i="148"/>
  <c r="G25" i="148"/>
  <c r="Z24" i="148"/>
  <c r="Y24" i="148"/>
  <c r="Y65" i="148" s="1"/>
  <c r="N24" i="148"/>
  <c r="G24" i="148"/>
  <c r="Z23" i="148"/>
  <c r="Z63" i="148" s="1"/>
  <c r="Y23" i="148"/>
  <c r="N23" i="148"/>
  <c r="G23" i="148"/>
  <c r="Z22" i="148"/>
  <c r="Y22" i="148"/>
  <c r="Y61" i="148" s="1"/>
  <c r="N22" i="148"/>
  <c r="G22" i="148"/>
  <c r="Z21" i="148"/>
  <c r="Z59" i="148" s="1"/>
  <c r="Y21" i="148"/>
  <c r="AA21" i="148" s="1"/>
  <c r="Y60" i="148" s="1"/>
  <c r="N21" i="148"/>
  <c r="G21" i="148"/>
  <c r="Z20" i="148"/>
  <c r="AB20" i="148" s="1"/>
  <c r="Z58" i="148" s="1"/>
  <c r="Y20" i="148"/>
  <c r="Y57" i="148" s="1"/>
  <c r="N20" i="148"/>
  <c r="G20" i="148"/>
  <c r="Z19" i="148"/>
  <c r="Z55" i="148" s="1"/>
  <c r="Y19" i="148"/>
  <c r="N19" i="148"/>
  <c r="G19" i="148"/>
  <c r="Z18" i="148"/>
  <c r="Y18" i="148"/>
  <c r="Y53" i="148" s="1"/>
  <c r="N18" i="148"/>
  <c r="G18" i="148"/>
  <c r="Z17" i="148"/>
  <c r="Z51" i="148" s="1"/>
  <c r="Y17" i="148"/>
  <c r="AA17" i="148" s="1"/>
  <c r="Y52" i="148" s="1"/>
  <c r="N17" i="148"/>
  <c r="G17" i="148"/>
  <c r="Z16" i="148"/>
  <c r="AB16" i="148" s="1"/>
  <c r="Z50" i="148" s="1"/>
  <c r="Y16" i="148"/>
  <c r="AA16" i="148" s="1"/>
  <c r="Y50" i="148" s="1"/>
  <c r="N16" i="148"/>
  <c r="G16" i="148"/>
  <c r="Z15" i="148"/>
  <c r="AB15" i="148" s="1"/>
  <c r="Z48" i="148" s="1"/>
  <c r="Y15" i="148"/>
  <c r="N15" i="148"/>
  <c r="G15" i="148"/>
  <c r="Z14" i="148"/>
  <c r="Y14" i="148"/>
  <c r="Y45" i="148" s="1"/>
  <c r="N14" i="148"/>
  <c r="G14" i="148"/>
  <c r="AB13" i="148"/>
  <c r="Z44" i="148" s="1"/>
  <c r="Z13" i="148"/>
  <c r="Z43" i="148" s="1"/>
  <c r="Y13" i="148"/>
  <c r="AA13" i="148" s="1"/>
  <c r="Y44" i="148" s="1"/>
  <c r="N13" i="148"/>
  <c r="G13" i="148"/>
  <c r="Z12" i="148"/>
  <c r="AB12" i="148" s="1"/>
  <c r="Z42" i="148" s="1"/>
  <c r="Y12" i="148"/>
  <c r="Y41" i="148" s="1"/>
  <c r="N12" i="148"/>
  <c r="G12" i="148"/>
  <c r="Z11" i="148"/>
  <c r="Z39" i="148" s="1"/>
  <c r="Y11" i="148"/>
  <c r="N11" i="148"/>
  <c r="G11" i="148"/>
  <c r="Z10" i="148"/>
  <c r="Y10" i="148"/>
  <c r="Y37" i="148" s="1"/>
  <c r="N10" i="148"/>
  <c r="G10" i="148"/>
  <c r="AB9" i="148"/>
  <c r="Z36" i="148" s="1"/>
  <c r="Z9" i="148"/>
  <c r="Z35" i="148" s="1"/>
  <c r="Y9" i="148"/>
  <c r="AA9" i="148" s="1"/>
  <c r="Y36" i="148" s="1"/>
  <c r="N9" i="148"/>
  <c r="G9" i="148"/>
  <c r="Z8" i="148"/>
  <c r="AB8" i="148" s="1"/>
  <c r="Z34" i="148" s="1"/>
  <c r="Y8" i="148"/>
  <c r="AA8" i="148" s="1"/>
  <c r="Y34" i="148" s="1"/>
  <c r="N8" i="148"/>
  <c r="G8" i="148"/>
  <c r="Z31" i="148"/>
  <c r="Z32" i="148" s="1"/>
  <c r="F2" i="148"/>
  <c r="C2" i="148"/>
  <c r="X71" i="147"/>
  <c r="X69" i="147"/>
  <c r="X67" i="147"/>
  <c r="X65" i="147"/>
  <c r="X63" i="147"/>
  <c r="X61" i="147"/>
  <c r="X59" i="147"/>
  <c r="X57" i="147"/>
  <c r="X55" i="147"/>
  <c r="X53" i="147"/>
  <c r="X51" i="147"/>
  <c r="X49" i="147"/>
  <c r="X47" i="147"/>
  <c r="X45" i="147"/>
  <c r="X43" i="147"/>
  <c r="X41" i="147"/>
  <c r="X39" i="147"/>
  <c r="X37" i="147"/>
  <c r="X35" i="147"/>
  <c r="X33" i="147"/>
  <c r="A32" i="147"/>
  <c r="A31" i="147"/>
  <c r="Z27" i="147"/>
  <c r="Z71" i="147" s="1"/>
  <c r="Y27" i="147"/>
  <c r="Y71" i="147" s="1"/>
  <c r="N27" i="147"/>
  <c r="G27" i="147"/>
  <c r="Z26" i="147"/>
  <c r="AB26" i="147" s="1"/>
  <c r="Z70" i="147" s="1"/>
  <c r="Y26" i="147"/>
  <c r="N26" i="147"/>
  <c r="G26" i="147"/>
  <c r="Z25" i="147"/>
  <c r="Z67" i="147" s="1"/>
  <c r="Y25" i="147"/>
  <c r="Y67" i="147" s="1"/>
  <c r="N25" i="147"/>
  <c r="G25" i="147"/>
  <c r="Z24" i="147"/>
  <c r="Y24" i="147"/>
  <c r="AA24" i="147" s="1"/>
  <c r="Y66" i="147" s="1"/>
  <c r="N24" i="147"/>
  <c r="G24" i="147"/>
  <c r="Z23" i="147"/>
  <c r="AB23" i="147" s="1"/>
  <c r="Z64" i="147" s="1"/>
  <c r="Y23" i="147"/>
  <c r="Y63" i="147" s="1"/>
  <c r="N23" i="147"/>
  <c r="G23" i="147"/>
  <c r="Z22" i="147"/>
  <c r="AB22" i="147" s="1"/>
  <c r="Z62" i="147" s="1"/>
  <c r="Y22" i="147"/>
  <c r="N22" i="147"/>
  <c r="G22" i="147"/>
  <c r="Z21" i="147"/>
  <c r="Z59" i="147" s="1"/>
  <c r="Y21" i="147"/>
  <c r="Y59" i="147" s="1"/>
  <c r="N21" i="147"/>
  <c r="G21" i="147"/>
  <c r="Z20" i="147"/>
  <c r="Y20" i="147"/>
  <c r="AA20" i="147" s="1"/>
  <c r="Y58" i="147" s="1"/>
  <c r="N20" i="147"/>
  <c r="G20" i="147"/>
  <c r="Z19" i="147"/>
  <c r="Z55" i="147" s="1"/>
  <c r="Y19" i="147"/>
  <c r="Y55" i="147" s="1"/>
  <c r="N19" i="147"/>
  <c r="G19" i="147"/>
  <c r="Z18" i="147"/>
  <c r="AB18" i="147" s="1"/>
  <c r="Z54" i="147" s="1"/>
  <c r="Y18" i="147"/>
  <c r="N18" i="147"/>
  <c r="G18" i="147"/>
  <c r="Z17" i="147"/>
  <c r="Z51" i="147" s="1"/>
  <c r="Y17" i="147"/>
  <c r="Y51" i="147" s="1"/>
  <c r="N17" i="147"/>
  <c r="G17" i="147"/>
  <c r="Z16" i="147"/>
  <c r="Y16" i="147"/>
  <c r="AA16" i="147" s="1"/>
  <c r="Y50" i="147" s="1"/>
  <c r="N16" i="147"/>
  <c r="G16" i="147"/>
  <c r="Z15" i="147"/>
  <c r="AB15" i="147" s="1"/>
  <c r="Z48" i="147" s="1"/>
  <c r="Y15" i="147"/>
  <c r="Y47" i="147" s="1"/>
  <c r="N15" i="147"/>
  <c r="G15" i="147"/>
  <c r="Z14" i="147"/>
  <c r="AB14" i="147" s="1"/>
  <c r="Z46" i="147" s="1"/>
  <c r="Y14" i="147"/>
  <c r="N14" i="147"/>
  <c r="G14" i="147"/>
  <c r="Z13" i="147"/>
  <c r="Z43" i="147" s="1"/>
  <c r="Y13" i="147"/>
  <c r="Y43" i="147" s="1"/>
  <c r="N13" i="147"/>
  <c r="G13" i="147"/>
  <c r="Z12" i="147"/>
  <c r="Y12" i="147"/>
  <c r="AA12" i="147" s="1"/>
  <c r="Y42" i="147" s="1"/>
  <c r="N12" i="147"/>
  <c r="G12" i="147"/>
  <c r="Z11" i="147"/>
  <c r="Z39" i="147" s="1"/>
  <c r="Y11" i="147"/>
  <c r="Y39" i="147" s="1"/>
  <c r="N11" i="147"/>
  <c r="G11" i="147"/>
  <c r="Z10" i="147"/>
  <c r="AB10" i="147" s="1"/>
  <c r="Z38" i="147" s="1"/>
  <c r="Y10" i="147"/>
  <c r="N10" i="147"/>
  <c r="G10" i="147"/>
  <c r="Z9" i="147"/>
  <c r="Z35" i="147" s="1"/>
  <c r="Y9" i="147"/>
  <c r="Y35" i="147" s="1"/>
  <c r="N9" i="147"/>
  <c r="G9" i="147"/>
  <c r="Z8" i="147"/>
  <c r="Y8" i="147"/>
  <c r="AA8" i="147" s="1"/>
  <c r="Y34" i="147" s="1"/>
  <c r="N8" i="147"/>
  <c r="G8" i="147"/>
  <c r="Y31" i="147"/>
  <c r="F2" i="147"/>
  <c r="C2" i="147"/>
  <c r="X71" i="146"/>
  <c r="X69" i="146"/>
  <c r="X67" i="146"/>
  <c r="X65" i="146"/>
  <c r="X63" i="146"/>
  <c r="X61" i="146"/>
  <c r="X59" i="146"/>
  <c r="X57" i="146"/>
  <c r="X55" i="146"/>
  <c r="X53" i="146"/>
  <c r="X51" i="146"/>
  <c r="X49" i="146"/>
  <c r="X47" i="146"/>
  <c r="X45" i="146"/>
  <c r="X43" i="146"/>
  <c r="X41" i="146"/>
  <c r="X39" i="146"/>
  <c r="X37" i="146"/>
  <c r="X35" i="146"/>
  <c r="X33" i="146"/>
  <c r="A32" i="146"/>
  <c r="A31" i="146"/>
  <c r="Z27" i="146"/>
  <c r="Y27" i="146"/>
  <c r="Y71" i="146" s="1"/>
  <c r="N27" i="146"/>
  <c r="G27" i="146"/>
  <c r="Z26" i="146"/>
  <c r="AB26" i="146" s="1"/>
  <c r="Z70" i="146" s="1"/>
  <c r="Y26" i="146"/>
  <c r="AA26" i="146" s="1"/>
  <c r="Y70" i="146" s="1"/>
  <c r="N26" i="146"/>
  <c r="G26" i="146"/>
  <c r="Z25" i="146"/>
  <c r="AB25" i="146" s="1"/>
  <c r="Z68" i="146" s="1"/>
  <c r="Y25" i="146"/>
  <c r="Y67" i="146" s="1"/>
  <c r="N25" i="146"/>
  <c r="G25" i="146"/>
  <c r="Z24" i="146"/>
  <c r="Z65" i="146" s="1"/>
  <c r="Y24" i="146"/>
  <c r="N24" i="146"/>
  <c r="G24" i="146"/>
  <c r="Z23" i="146"/>
  <c r="Y23" i="146"/>
  <c r="Y63" i="146" s="1"/>
  <c r="N23" i="146"/>
  <c r="G23" i="146"/>
  <c r="Z22" i="146"/>
  <c r="AB22" i="146" s="1"/>
  <c r="Z62" i="146" s="1"/>
  <c r="Y22" i="146"/>
  <c r="AA22" i="146" s="1"/>
  <c r="Y62" i="146" s="1"/>
  <c r="N22" i="146"/>
  <c r="G22" i="146"/>
  <c r="Z21" i="146"/>
  <c r="AB21" i="146" s="1"/>
  <c r="Z60" i="146" s="1"/>
  <c r="Y21" i="146"/>
  <c r="Y59" i="146" s="1"/>
  <c r="N21" i="146"/>
  <c r="G21" i="146"/>
  <c r="Z20" i="146"/>
  <c r="Z57" i="146" s="1"/>
  <c r="Y20" i="146"/>
  <c r="N20" i="146"/>
  <c r="G20" i="146"/>
  <c r="Z19" i="146"/>
  <c r="Y19" i="146"/>
  <c r="Y55" i="146" s="1"/>
  <c r="N19" i="146"/>
  <c r="G19" i="146"/>
  <c r="Z18" i="146"/>
  <c r="AB18" i="146" s="1"/>
  <c r="Z54" i="146" s="1"/>
  <c r="Y18" i="146"/>
  <c r="AA18" i="146" s="1"/>
  <c r="Y54" i="146" s="1"/>
  <c r="N18" i="146"/>
  <c r="G18" i="146"/>
  <c r="Z17" i="146"/>
  <c r="AB17" i="146" s="1"/>
  <c r="Z52" i="146" s="1"/>
  <c r="Y17" i="146"/>
  <c r="Y51" i="146" s="1"/>
  <c r="N17" i="146"/>
  <c r="G17" i="146"/>
  <c r="Z16" i="146"/>
  <c r="Z49" i="146" s="1"/>
  <c r="Y16" i="146"/>
  <c r="N16" i="146"/>
  <c r="G16" i="146"/>
  <c r="Z15" i="146"/>
  <c r="Y15" i="146"/>
  <c r="Y47" i="146" s="1"/>
  <c r="N15" i="146"/>
  <c r="G15" i="146"/>
  <c r="Z14" i="146"/>
  <c r="AB14" i="146" s="1"/>
  <c r="Z46" i="146" s="1"/>
  <c r="Y14" i="146"/>
  <c r="AA14" i="146" s="1"/>
  <c r="Y46" i="146" s="1"/>
  <c r="N14" i="146"/>
  <c r="G14" i="146"/>
  <c r="Z13" i="146"/>
  <c r="AB13" i="146" s="1"/>
  <c r="Z44" i="146" s="1"/>
  <c r="Y13" i="146"/>
  <c r="Y43" i="146" s="1"/>
  <c r="N13" i="146"/>
  <c r="G13" i="146"/>
  <c r="Z12" i="146"/>
  <c r="Z41" i="146" s="1"/>
  <c r="Y12" i="146"/>
  <c r="N12" i="146"/>
  <c r="G12" i="146"/>
  <c r="Z11" i="146"/>
  <c r="Y11" i="146"/>
  <c r="Y39" i="146" s="1"/>
  <c r="N11" i="146"/>
  <c r="G11" i="146"/>
  <c r="Z10" i="146"/>
  <c r="AB10" i="146" s="1"/>
  <c r="Z38" i="146" s="1"/>
  <c r="Y10" i="146"/>
  <c r="AA10" i="146" s="1"/>
  <c r="Y38" i="146" s="1"/>
  <c r="N10" i="146"/>
  <c r="G10" i="146"/>
  <c r="Z9" i="146"/>
  <c r="AB9" i="146" s="1"/>
  <c r="Z36" i="146" s="1"/>
  <c r="Y9" i="146"/>
  <c r="Y35" i="146" s="1"/>
  <c r="N9" i="146"/>
  <c r="G9" i="146"/>
  <c r="Z8" i="146"/>
  <c r="Z33" i="146" s="1"/>
  <c r="Y8" i="146"/>
  <c r="N8" i="146"/>
  <c r="G8" i="146"/>
  <c r="F2" i="146"/>
  <c r="C2" i="146"/>
  <c r="X71" i="145"/>
  <c r="X69" i="145"/>
  <c r="X67" i="145"/>
  <c r="X65" i="145"/>
  <c r="X63" i="145"/>
  <c r="X61" i="145"/>
  <c r="X59" i="145"/>
  <c r="X57" i="145"/>
  <c r="X55" i="145"/>
  <c r="X53" i="145"/>
  <c r="X51" i="145"/>
  <c r="X49" i="145"/>
  <c r="X47" i="145"/>
  <c r="X45" i="145"/>
  <c r="X43" i="145"/>
  <c r="X41" i="145"/>
  <c r="X39" i="145"/>
  <c r="X37" i="145"/>
  <c r="X35" i="145"/>
  <c r="X33" i="145"/>
  <c r="A32" i="145"/>
  <c r="Y31" i="145"/>
  <c r="Y32" i="145" s="1"/>
  <c r="A31" i="145"/>
  <c r="Z27" i="145"/>
  <c r="Y27" i="145"/>
  <c r="N27" i="145"/>
  <c r="G27" i="145"/>
  <c r="Z26" i="145"/>
  <c r="Z69" i="145" s="1"/>
  <c r="Y26" i="145"/>
  <c r="AA26" i="145" s="1"/>
  <c r="Y70" i="145" s="1"/>
  <c r="N26" i="145"/>
  <c r="G26" i="145"/>
  <c r="Z25" i="145"/>
  <c r="AB25" i="145" s="1"/>
  <c r="Z68" i="145" s="1"/>
  <c r="Y25" i="145"/>
  <c r="AA25" i="145" s="1"/>
  <c r="Y68" i="145" s="1"/>
  <c r="N25" i="145"/>
  <c r="G25" i="145"/>
  <c r="Z24" i="145"/>
  <c r="Z65" i="145" s="1"/>
  <c r="Y24" i="145"/>
  <c r="Y65" i="145" s="1"/>
  <c r="N24" i="145"/>
  <c r="G24" i="145"/>
  <c r="Z23" i="145"/>
  <c r="Y23" i="145"/>
  <c r="N23" i="145"/>
  <c r="G23" i="145"/>
  <c r="Z22" i="145"/>
  <c r="Z61" i="145" s="1"/>
  <c r="Y22" i="145"/>
  <c r="Y61" i="145" s="1"/>
  <c r="N22" i="145"/>
  <c r="G22" i="145"/>
  <c r="Z21" i="145"/>
  <c r="AB21" i="145" s="1"/>
  <c r="Z60" i="145" s="1"/>
  <c r="Y21" i="145"/>
  <c r="AA21" i="145" s="1"/>
  <c r="Y60" i="145" s="1"/>
  <c r="N21" i="145"/>
  <c r="G21" i="145"/>
  <c r="Z20" i="145"/>
  <c r="Z57" i="145" s="1"/>
  <c r="Y20" i="145"/>
  <c r="Y57" i="145" s="1"/>
  <c r="N20" i="145"/>
  <c r="G20" i="145"/>
  <c r="Z19" i="145"/>
  <c r="Y19" i="145"/>
  <c r="N19" i="145"/>
  <c r="G19" i="145"/>
  <c r="Z18" i="145"/>
  <c r="Z53" i="145" s="1"/>
  <c r="Y18" i="145"/>
  <c r="AA18" i="145" s="1"/>
  <c r="Y54" i="145" s="1"/>
  <c r="N18" i="145"/>
  <c r="G18" i="145"/>
  <c r="Z17" i="145"/>
  <c r="AB17" i="145" s="1"/>
  <c r="Z52" i="145" s="1"/>
  <c r="Y17" i="145"/>
  <c r="AA17" i="145" s="1"/>
  <c r="Y52" i="145" s="1"/>
  <c r="N17" i="145"/>
  <c r="G17" i="145"/>
  <c r="Z16" i="145"/>
  <c r="Z49" i="145" s="1"/>
  <c r="Y16" i="145"/>
  <c r="Y49" i="145" s="1"/>
  <c r="N16" i="145"/>
  <c r="G16" i="145"/>
  <c r="Z15" i="145"/>
  <c r="Y15" i="145"/>
  <c r="N15" i="145"/>
  <c r="G15" i="145"/>
  <c r="Z14" i="145"/>
  <c r="Z45" i="145" s="1"/>
  <c r="Y14" i="145"/>
  <c r="Y45" i="145" s="1"/>
  <c r="N14" i="145"/>
  <c r="G14" i="145"/>
  <c r="Z13" i="145"/>
  <c r="AB13" i="145" s="1"/>
  <c r="Z44" i="145" s="1"/>
  <c r="Y13" i="145"/>
  <c r="AA13" i="145" s="1"/>
  <c r="Y44" i="145" s="1"/>
  <c r="N13" i="145"/>
  <c r="G13" i="145"/>
  <c r="Z12" i="145"/>
  <c r="Z41" i="145" s="1"/>
  <c r="Y12" i="145"/>
  <c r="Y41" i="145" s="1"/>
  <c r="N12" i="145"/>
  <c r="G12" i="145"/>
  <c r="Z11" i="145"/>
  <c r="Y11" i="145"/>
  <c r="N11" i="145"/>
  <c r="G11" i="145"/>
  <c r="Z10" i="145"/>
  <c r="Z37" i="145" s="1"/>
  <c r="Y10" i="145"/>
  <c r="AA10" i="145" s="1"/>
  <c r="Y38" i="145" s="1"/>
  <c r="N10" i="145"/>
  <c r="G10" i="145"/>
  <c r="Z9" i="145"/>
  <c r="AB9" i="145" s="1"/>
  <c r="Z36" i="145" s="1"/>
  <c r="Y9" i="145"/>
  <c r="AA9" i="145" s="1"/>
  <c r="Y36" i="145" s="1"/>
  <c r="N9" i="145"/>
  <c r="G9" i="145"/>
  <c r="Z8" i="145"/>
  <c r="Z33" i="145" s="1"/>
  <c r="Y8" i="145"/>
  <c r="Y33" i="145" s="1"/>
  <c r="N8" i="145"/>
  <c r="G8" i="145"/>
  <c r="F2" i="145"/>
  <c r="C2" i="145"/>
  <c r="X71" i="144"/>
  <c r="X69" i="144"/>
  <c r="X67" i="144"/>
  <c r="X65" i="144"/>
  <c r="X63" i="144"/>
  <c r="X61" i="144"/>
  <c r="X59" i="144"/>
  <c r="Y57" i="144"/>
  <c r="X57" i="144"/>
  <c r="X55" i="144"/>
  <c r="X53" i="144"/>
  <c r="X51" i="144"/>
  <c r="X49" i="144"/>
  <c r="X47" i="144"/>
  <c r="X45" i="144"/>
  <c r="X43" i="144"/>
  <c r="X41" i="144"/>
  <c r="X39" i="144"/>
  <c r="X37" i="144"/>
  <c r="X35" i="144"/>
  <c r="X33" i="144"/>
  <c r="A32" i="144"/>
  <c r="A31" i="144"/>
  <c r="Z27" i="144"/>
  <c r="AB27" i="144" s="1"/>
  <c r="Z72" i="144" s="1"/>
  <c r="Y27" i="144"/>
  <c r="Y71" i="144" s="1"/>
  <c r="N27" i="144"/>
  <c r="G27" i="144"/>
  <c r="Z26" i="144"/>
  <c r="Z69" i="144" s="1"/>
  <c r="Y26" i="144"/>
  <c r="Y69" i="144" s="1"/>
  <c r="N26" i="144"/>
  <c r="G26" i="144"/>
  <c r="Z25" i="144"/>
  <c r="Z67" i="144" s="1"/>
  <c r="Y25" i="144"/>
  <c r="AA25" i="144" s="1"/>
  <c r="Y68" i="144" s="1"/>
  <c r="N25" i="144"/>
  <c r="G25" i="144"/>
  <c r="Z24" i="144"/>
  <c r="Z65" i="144" s="1"/>
  <c r="Y24" i="144"/>
  <c r="AA24" i="144" s="1"/>
  <c r="Y66" i="144" s="1"/>
  <c r="N24" i="144"/>
  <c r="G24" i="144"/>
  <c r="Z23" i="144"/>
  <c r="AB23" i="144" s="1"/>
  <c r="Z64" i="144" s="1"/>
  <c r="Y23" i="144"/>
  <c r="Y63" i="144" s="1"/>
  <c r="N23" i="144"/>
  <c r="G23" i="144"/>
  <c r="Z22" i="144"/>
  <c r="Y22" i="144"/>
  <c r="Y61" i="144" s="1"/>
  <c r="N22" i="144"/>
  <c r="G22" i="144"/>
  <c r="Z21" i="144"/>
  <c r="Z59" i="144" s="1"/>
  <c r="Y21" i="144"/>
  <c r="AA21" i="144" s="1"/>
  <c r="Y60" i="144" s="1"/>
  <c r="N21" i="144"/>
  <c r="G21" i="144"/>
  <c r="Z20" i="144"/>
  <c r="Z57" i="144" s="1"/>
  <c r="Y20" i="144"/>
  <c r="AA20" i="144" s="1"/>
  <c r="Y58" i="144" s="1"/>
  <c r="N20" i="144"/>
  <c r="G20" i="144"/>
  <c r="Z19" i="144"/>
  <c r="AB19" i="144" s="1"/>
  <c r="Z56" i="144" s="1"/>
  <c r="Y19" i="144"/>
  <c r="Y55" i="144" s="1"/>
  <c r="N19" i="144"/>
  <c r="G19" i="144"/>
  <c r="Z18" i="144"/>
  <c r="Z53" i="144" s="1"/>
  <c r="Y18" i="144"/>
  <c r="Y53" i="144" s="1"/>
  <c r="N18" i="144"/>
  <c r="G18" i="144"/>
  <c r="Z17" i="144"/>
  <c r="AB17" i="144" s="1"/>
  <c r="Z52" i="144" s="1"/>
  <c r="Y17" i="144"/>
  <c r="AA17" i="144" s="1"/>
  <c r="Y52" i="144" s="1"/>
  <c r="N17" i="144"/>
  <c r="G17" i="144"/>
  <c r="AB16" i="144"/>
  <c r="Z50" i="144" s="1"/>
  <c r="Z16" i="144"/>
  <c r="Z49" i="144" s="1"/>
  <c r="Y16" i="144"/>
  <c r="AA16" i="144" s="1"/>
  <c r="Y50" i="144" s="1"/>
  <c r="N16" i="144"/>
  <c r="G16" i="144"/>
  <c r="Z15" i="144"/>
  <c r="Z47" i="144" s="1"/>
  <c r="Y15" i="144"/>
  <c r="Y47" i="144" s="1"/>
  <c r="N15" i="144"/>
  <c r="G15" i="144"/>
  <c r="Z14" i="144"/>
  <c r="Z45" i="144" s="1"/>
  <c r="Y14" i="144"/>
  <c r="Y45" i="144" s="1"/>
  <c r="N14" i="144"/>
  <c r="G14" i="144"/>
  <c r="Z13" i="144"/>
  <c r="AB13" i="144" s="1"/>
  <c r="Z44" i="144" s="1"/>
  <c r="Y13" i="144"/>
  <c r="AA13" i="144" s="1"/>
  <c r="Y44" i="144" s="1"/>
  <c r="N13" i="144"/>
  <c r="G13" i="144"/>
  <c r="Z12" i="144"/>
  <c r="Z41" i="144" s="1"/>
  <c r="Y12" i="144"/>
  <c r="AA12" i="144" s="1"/>
  <c r="Y42" i="144" s="1"/>
  <c r="N12" i="144"/>
  <c r="G12" i="144"/>
  <c r="Z11" i="144"/>
  <c r="Z39" i="144" s="1"/>
  <c r="Y11" i="144"/>
  <c r="Y39" i="144" s="1"/>
  <c r="N11" i="144"/>
  <c r="G11" i="144"/>
  <c r="Z10" i="144"/>
  <c r="Z37" i="144" s="1"/>
  <c r="Y10" i="144"/>
  <c r="Y37" i="144" s="1"/>
  <c r="N10" i="144"/>
  <c r="G10" i="144"/>
  <c r="Z9" i="144"/>
  <c r="AB9" i="144" s="1"/>
  <c r="Z36" i="144" s="1"/>
  <c r="Y9" i="144"/>
  <c r="AA9" i="144" s="1"/>
  <c r="Y36" i="144" s="1"/>
  <c r="N9" i="144"/>
  <c r="G9" i="144"/>
  <c r="Z8" i="144"/>
  <c r="Z33" i="144" s="1"/>
  <c r="Y8" i="144"/>
  <c r="AA8" i="144" s="1"/>
  <c r="Y34" i="144" s="1"/>
  <c r="N8" i="144"/>
  <c r="G8" i="144"/>
  <c r="F2" i="144"/>
  <c r="C2" i="144"/>
  <c r="X71" i="143"/>
  <c r="X69" i="143"/>
  <c r="X67" i="143"/>
  <c r="Z65" i="143"/>
  <c r="X65" i="143"/>
  <c r="X63" i="143"/>
  <c r="X61" i="143"/>
  <c r="X59" i="143"/>
  <c r="X57" i="143"/>
  <c r="X55" i="143"/>
  <c r="X53" i="143"/>
  <c r="X51" i="143"/>
  <c r="X49" i="143"/>
  <c r="X47" i="143"/>
  <c r="X45" i="143"/>
  <c r="X43" i="143"/>
  <c r="X41" i="143"/>
  <c r="X39" i="143"/>
  <c r="X37" i="143"/>
  <c r="X35" i="143"/>
  <c r="X33" i="143"/>
  <c r="A32" i="143"/>
  <c r="A31" i="143"/>
  <c r="Z27" i="143"/>
  <c r="AB27" i="143" s="1"/>
  <c r="Z72" i="143" s="1"/>
  <c r="Y27" i="143"/>
  <c r="Y71" i="143" s="1"/>
  <c r="N27" i="143"/>
  <c r="G27" i="143"/>
  <c r="Z26" i="143"/>
  <c r="AB26" i="143" s="1"/>
  <c r="Z70" i="143" s="1"/>
  <c r="Y26" i="143"/>
  <c r="Y69" i="143" s="1"/>
  <c r="N26" i="143"/>
  <c r="G26" i="143"/>
  <c r="Z25" i="143"/>
  <c r="Y25" i="143"/>
  <c r="AA25" i="143" s="1"/>
  <c r="Y68" i="143" s="1"/>
  <c r="N25" i="143"/>
  <c r="G25" i="143"/>
  <c r="Z24" i="143"/>
  <c r="AB24" i="143" s="1"/>
  <c r="Z66" i="143" s="1"/>
  <c r="Y24" i="143"/>
  <c r="Y65" i="143" s="1"/>
  <c r="N24" i="143"/>
  <c r="G24" i="143"/>
  <c r="Z23" i="143"/>
  <c r="Y23" i="143"/>
  <c r="Y63" i="143" s="1"/>
  <c r="N23" i="143"/>
  <c r="G23" i="143"/>
  <c r="Z22" i="143"/>
  <c r="AB22" i="143" s="1"/>
  <c r="Z62" i="143" s="1"/>
  <c r="Y22" i="143"/>
  <c r="Y61" i="143" s="1"/>
  <c r="N22" i="143"/>
  <c r="G22" i="143"/>
  <c r="Z21" i="143"/>
  <c r="Y21" i="143"/>
  <c r="AA21" i="143" s="1"/>
  <c r="Y60" i="143" s="1"/>
  <c r="N21" i="143"/>
  <c r="G21" i="143"/>
  <c r="Z20" i="143"/>
  <c r="AB20" i="143" s="1"/>
  <c r="Z58" i="143" s="1"/>
  <c r="Y20" i="143"/>
  <c r="Y57" i="143" s="1"/>
  <c r="N20" i="143"/>
  <c r="G20" i="143"/>
  <c r="Z19" i="143"/>
  <c r="AB19" i="143" s="1"/>
  <c r="Z56" i="143" s="1"/>
  <c r="Y19" i="143"/>
  <c r="Y55" i="143" s="1"/>
  <c r="N19" i="143"/>
  <c r="G19" i="143"/>
  <c r="Z18" i="143"/>
  <c r="AB18" i="143" s="1"/>
  <c r="Z54" i="143" s="1"/>
  <c r="Y18" i="143"/>
  <c r="Y53" i="143" s="1"/>
  <c r="N18" i="143"/>
  <c r="G18" i="143"/>
  <c r="Z17" i="143"/>
  <c r="Y17" i="143"/>
  <c r="AA17" i="143" s="1"/>
  <c r="Y52" i="143" s="1"/>
  <c r="N17" i="143"/>
  <c r="G17" i="143"/>
  <c r="Z16" i="143"/>
  <c r="AB16" i="143" s="1"/>
  <c r="Z50" i="143" s="1"/>
  <c r="Y16" i="143"/>
  <c r="Y49" i="143" s="1"/>
  <c r="N16" i="143"/>
  <c r="G16" i="143"/>
  <c r="Z15" i="143"/>
  <c r="Y15" i="143"/>
  <c r="Y47" i="143" s="1"/>
  <c r="N15" i="143"/>
  <c r="G15" i="143"/>
  <c r="Z14" i="143"/>
  <c r="AB14" i="143" s="1"/>
  <c r="Z46" i="143" s="1"/>
  <c r="Y14" i="143"/>
  <c r="Y45" i="143" s="1"/>
  <c r="N14" i="143"/>
  <c r="G14" i="143"/>
  <c r="Z13" i="143"/>
  <c r="Y13" i="143"/>
  <c r="AA13" i="143" s="1"/>
  <c r="Y44" i="143" s="1"/>
  <c r="N13" i="143"/>
  <c r="G13" i="143"/>
  <c r="Z12" i="143"/>
  <c r="AB12" i="143" s="1"/>
  <c r="Z42" i="143" s="1"/>
  <c r="Y12" i="143"/>
  <c r="Y41" i="143" s="1"/>
  <c r="N12" i="143"/>
  <c r="G12" i="143"/>
  <c r="Z11" i="143"/>
  <c r="AB11" i="143" s="1"/>
  <c r="Z40" i="143" s="1"/>
  <c r="Y11" i="143"/>
  <c r="Y39" i="143" s="1"/>
  <c r="N11" i="143"/>
  <c r="G11" i="143"/>
  <c r="Z10" i="143"/>
  <c r="AB10" i="143" s="1"/>
  <c r="Z38" i="143" s="1"/>
  <c r="Y10" i="143"/>
  <c r="Y37" i="143" s="1"/>
  <c r="N10" i="143"/>
  <c r="G10" i="143"/>
  <c r="Z9" i="143"/>
  <c r="Y9" i="143"/>
  <c r="AA9" i="143" s="1"/>
  <c r="Y36" i="143" s="1"/>
  <c r="N9" i="143"/>
  <c r="G9" i="143"/>
  <c r="Z8" i="143"/>
  <c r="AB8" i="143" s="1"/>
  <c r="Z34" i="143" s="1"/>
  <c r="Y8" i="143"/>
  <c r="Y33" i="143" s="1"/>
  <c r="N8" i="143"/>
  <c r="G8" i="143"/>
  <c r="F2" i="143"/>
  <c r="C2" i="143"/>
  <c r="X71" i="142"/>
  <c r="X69" i="142"/>
  <c r="X67" i="142"/>
  <c r="X65" i="142"/>
  <c r="X63" i="142"/>
  <c r="X61" i="142"/>
  <c r="X59" i="142"/>
  <c r="X57" i="142"/>
  <c r="X55" i="142"/>
  <c r="X53" i="142"/>
  <c r="X51" i="142"/>
  <c r="X49" i="142"/>
  <c r="X47" i="142"/>
  <c r="X45" i="142"/>
  <c r="X43" i="142"/>
  <c r="X41" i="142"/>
  <c r="X39" i="142"/>
  <c r="X37" i="142"/>
  <c r="X35" i="142"/>
  <c r="X33" i="142"/>
  <c r="A32" i="142"/>
  <c r="A31" i="142"/>
  <c r="Z27" i="142"/>
  <c r="Z71" i="142" s="1"/>
  <c r="Y27" i="142"/>
  <c r="AA27" i="142" s="1"/>
  <c r="Y72" i="142" s="1"/>
  <c r="N27" i="142"/>
  <c r="G27" i="142"/>
  <c r="Z26" i="142"/>
  <c r="AB26" i="142" s="1"/>
  <c r="Z70" i="142" s="1"/>
  <c r="Y26" i="142"/>
  <c r="AA26" i="142" s="1"/>
  <c r="Y70" i="142" s="1"/>
  <c r="N26" i="142"/>
  <c r="G26" i="142"/>
  <c r="Z25" i="142"/>
  <c r="Z67" i="142" s="1"/>
  <c r="Y25" i="142"/>
  <c r="Y67" i="142" s="1"/>
  <c r="N25" i="142"/>
  <c r="G25" i="142"/>
  <c r="Z24" i="142"/>
  <c r="Z65" i="142" s="1"/>
  <c r="Y24" i="142"/>
  <c r="AA24" i="142" s="1"/>
  <c r="Y66" i="142" s="1"/>
  <c r="N24" i="142"/>
  <c r="G24" i="142"/>
  <c r="Z23" i="142"/>
  <c r="Z63" i="142" s="1"/>
  <c r="Y23" i="142"/>
  <c r="Y63" i="142" s="1"/>
  <c r="N23" i="142"/>
  <c r="G23" i="142"/>
  <c r="Z22" i="142"/>
  <c r="Z61" i="142" s="1"/>
  <c r="Y22" i="142"/>
  <c r="AA22" i="142" s="1"/>
  <c r="Y62" i="142" s="1"/>
  <c r="N22" i="142"/>
  <c r="G22" i="142"/>
  <c r="Z21" i="142"/>
  <c r="Z59" i="142" s="1"/>
  <c r="Y21" i="142"/>
  <c r="Y59" i="142" s="1"/>
  <c r="N21" i="142"/>
  <c r="G21" i="142"/>
  <c r="Z20" i="142"/>
  <c r="Z57" i="142" s="1"/>
  <c r="Y20" i="142"/>
  <c r="AA20" i="142" s="1"/>
  <c r="Y58" i="142" s="1"/>
  <c r="N20" i="142"/>
  <c r="G20" i="142"/>
  <c r="Z19" i="142"/>
  <c r="Z55" i="142" s="1"/>
  <c r="Y19" i="142"/>
  <c r="AA19" i="142" s="1"/>
  <c r="Y56" i="142" s="1"/>
  <c r="N19" i="142"/>
  <c r="G19" i="142"/>
  <c r="Z18" i="142"/>
  <c r="AB18" i="142" s="1"/>
  <c r="Z54" i="142" s="1"/>
  <c r="Y18" i="142"/>
  <c r="AA18" i="142" s="1"/>
  <c r="Y54" i="142" s="1"/>
  <c r="N18" i="142"/>
  <c r="G18" i="142"/>
  <c r="Z17" i="142"/>
  <c r="Z51" i="142" s="1"/>
  <c r="Y17" i="142"/>
  <c r="Y51" i="142" s="1"/>
  <c r="N17" i="142"/>
  <c r="G17" i="142"/>
  <c r="Z16" i="142"/>
  <c r="Z49" i="142" s="1"/>
  <c r="Y16" i="142"/>
  <c r="AA16" i="142" s="1"/>
  <c r="Y50" i="142" s="1"/>
  <c r="N16" i="142"/>
  <c r="G16" i="142"/>
  <c r="Z15" i="142"/>
  <c r="AB15" i="142" s="1"/>
  <c r="Z48" i="142" s="1"/>
  <c r="Y15" i="142"/>
  <c r="Y47" i="142" s="1"/>
  <c r="N15" i="142"/>
  <c r="G15" i="142"/>
  <c r="Z14" i="142"/>
  <c r="AB14" i="142" s="1"/>
  <c r="Z46" i="142" s="1"/>
  <c r="Y14" i="142"/>
  <c r="AA14" i="142" s="1"/>
  <c r="Y46" i="142" s="1"/>
  <c r="N14" i="142"/>
  <c r="G14" i="142"/>
  <c r="Z13" i="142"/>
  <c r="Z43" i="142" s="1"/>
  <c r="Y13" i="142"/>
  <c r="Y43" i="142" s="1"/>
  <c r="N13" i="142"/>
  <c r="G13" i="142"/>
  <c r="Z12" i="142"/>
  <c r="Z41" i="142" s="1"/>
  <c r="Y12" i="142"/>
  <c r="AA12" i="142" s="1"/>
  <c r="Y42" i="142" s="1"/>
  <c r="N12" i="142"/>
  <c r="G12" i="142"/>
  <c r="Z11" i="142"/>
  <c r="Z39" i="142" s="1"/>
  <c r="Y11" i="142"/>
  <c r="AA11" i="142" s="1"/>
  <c r="Y40" i="142" s="1"/>
  <c r="N11" i="142"/>
  <c r="G11" i="142"/>
  <c r="Z10" i="142"/>
  <c r="Z37" i="142" s="1"/>
  <c r="Y10" i="142"/>
  <c r="AA10" i="142" s="1"/>
  <c r="Y38" i="142" s="1"/>
  <c r="N10" i="142"/>
  <c r="G10" i="142"/>
  <c r="Z9" i="142"/>
  <c r="Z35" i="142" s="1"/>
  <c r="Y9" i="142"/>
  <c r="Y35" i="142" s="1"/>
  <c r="N9" i="142"/>
  <c r="G9" i="142"/>
  <c r="Z8" i="142"/>
  <c r="Z33" i="142" s="1"/>
  <c r="Y8" i="142"/>
  <c r="AA8" i="142" s="1"/>
  <c r="Y34" i="142" s="1"/>
  <c r="N8" i="142"/>
  <c r="G8" i="142"/>
  <c r="F2" i="142"/>
  <c r="C2" i="142"/>
  <c r="X71" i="141"/>
  <c r="X69" i="141"/>
  <c r="X67" i="141"/>
  <c r="X65" i="141"/>
  <c r="X63" i="141"/>
  <c r="X61" i="141"/>
  <c r="X59" i="141"/>
  <c r="X57" i="141"/>
  <c r="X55" i="141"/>
  <c r="X53" i="141"/>
  <c r="X51" i="141"/>
  <c r="X49" i="141"/>
  <c r="X47" i="141"/>
  <c r="X45" i="141"/>
  <c r="X43" i="141"/>
  <c r="X41" i="141"/>
  <c r="X39" i="141"/>
  <c r="X37" i="141"/>
  <c r="X35" i="141"/>
  <c r="X33" i="141"/>
  <c r="A32" i="141"/>
  <c r="A31" i="141"/>
  <c r="Z27" i="141"/>
  <c r="Z71" i="141" s="1"/>
  <c r="Y27" i="141"/>
  <c r="Y71" i="141" s="1"/>
  <c r="N27" i="141"/>
  <c r="G27" i="141"/>
  <c r="Z26" i="141"/>
  <c r="AB26" i="141" s="1"/>
  <c r="Z70" i="141" s="1"/>
  <c r="Y26" i="141"/>
  <c r="AA26" i="141" s="1"/>
  <c r="Y70" i="141" s="1"/>
  <c r="N26" i="141"/>
  <c r="G26" i="141"/>
  <c r="Z25" i="141"/>
  <c r="AB25" i="141" s="1"/>
  <c r="Z68" i="141" s="1"/>
  <c r="Y25" i="141"/>
  <c r="Y67" i="141" s="1"/>
  <c r="N25" i="141"/>
  <c r="G25" i="141"/>
  <c r="Z24" i="141"/>
  <c r="AB24" i="141" s="1"/>
  <c r="Z66" i="141" s="1"/>
  <c r="Y24" i="141"/>
  <c r="Y65" i="141" s="1"/>
  <c r="N24" i="141"/>
  <c r="G24" i="141"/>
  <c r="Z23" i="141"/>
  <c r="Z63" i="141" s="1"/>
  <c r="Y23" i="141"/>
  <c r="Y63" i="141" s="1"/>
  <c r="N23" i="141"/>
  <c r="G23" i="141"/>
  <c r="Z22" i="141"/>
  <c r="AB22" i="141" s="1"/>
  <c r="Z62" i="141" s="1"/>
  <c r="Y22" i="141"/>
  <c r="Y61" i="141" s="1"/>
  <c r="N22" i="141"/>
  <c r="G22" i="141"/>
  <c r="Z21" i="141"/>
  <c r="AB21" i="141" s="1"/>
  <c r="Z60" i="141" s="1"/>
  <c r="Y21" i="141"/>
  <c r="Y59" i="141" s="1"/>
  <c r="N21" i="141"/>
  <c r="G21" i="141"/>
  <c r="Z20" i="141"/>
  <c r="AB20" i="141" s="1"/>
  <c r="Z58" i="141" s="1"/>
  <c r="Y20" i="141"/>
  <c r="Y57" i="141" s="1"/>
  <c r="N20" i="141"/>
  <c r="G20" i="141"/>
  <c r="Z19" i="141"/>
  <c r="Z55" i="141" s="1"/>
  <c r="Y19" i="141"/>
  <c r="Y55" i="141" s="1"/>
  <c r="N19" i="141"/>
  <c r="G19" i="141"/>
  <c r="Z18" i="141"/>
  <c r="AB18" i="141" s="1"/>
  <c r="Z54" i="141" s="1"/>
  <c r="Y18" i="141"/>
  <c r="AA18" i="141" s="1"/>
  <c r="Y54" i="141" s="1"/>
  <c r="N18" i="141"/>
  <c r="G18" i="141"/>
  <c r="Z17" i="141"/>
  <c r="AB17" i="141" s="1"/>
  <c r="Z52" i="141" s="1"/>
  <c r="Y17" i="141"/>
  <c r="Y51" i="141" s="1"/>
  <c r="N17" i="141"/>
  <c r="G17" i="141"/>
  <c r="Z16" i="141"/>
  <c r="AB16" i="141" s="1"/>
  <c r="Z50" i="141" s="1"/>
  <c r="Y16" i="141"/>
  <c r="Y49" i="141" s="1"/>
  <c r="N16" i="141"/>
  <c r="G16" i="141"/>
  <c r="Z15" i="141"/>
  <c r="Z47" i="141" s="1"/>
  <c r="Y15" i="141"/>
  <c r="Y47" i="141" s="1"/>
  <c r="N15" i="141"/>
  <c r="G15" i="141"/>
  <c r="Z14" i="141"/>
  <c r="AB14" i="141" s="1"/>
  <c r="Z46" i="141" s="1"/>
  <c r="Y14" i="141"/>
  <c r="Y45" i="141" s="1"/>
  <c r="N14" i="141"/>
  <c r="G14" i="141"/>
  <c r="Z13" i="141"/>
  <c r="AB13" i="141" s="1"/>
  <c r="Z44" i="141" s="1"/>
  <c r="Y13" i="141"/>
  <c r="Y43" i="141" s="1"/>
  <c r="N13" i="141"/>
  <c r="G13" i="141"/>
  <c r="Z12" i="141"/>
  <c r="AB12" i="141" s="1"/>
  <c r="Z42" i="141" s="1"/>
  <c r="Y12" i="141"/>
  <c r="Y41" i="141" s="1"/>
  <c r="N12" i="141"/>
  <c r="G12" i="141"/>
  <c r="Z11" i="141"/>
  <c r="Z39" i="141" s="1"/>
  <c r="Y11" i="141"/>
  <c r="Y39" i="141" s="1"/>
  <c r="N11" i="141"/>
  <c r="G11" i="141"/>
  <c r="Z10" i="141"/>
  <c r="AB10" i="141" s="1"/>
  <c r="Z38" i="141" s="1"/>
  <c r="Y10" i="141"/>
  <c r="AA10" i="141" s="1"/>
  <c r="Y38" i="141" s="1"/>
  <c r="N10" i="141"/>
  <c r="G10" i="141"/>
  <c r="Z9" i="141"/>
  <c r="AB9" i="141" s="1"/>
  <c r="Z36" i="141" s="1"/>
  <c r="Y9" i="141"/>
  <c r="Y35" i="141" s="1"/>
  <c r="N9" i="141"/>
  <c r="G9" i="141"/>
  <c r="Z8" i="141"/>
  <c r="AB8" i="141" s="1"/>
  <c r="Z34" i="141" s="1"/>
  <c r="Y8" i="141"/>
  <c r="Y33" i="141" s="1"/>
  <c r="N8" i="141"/>
  <c r="G8" i="141"/>
  <c r="F2" i="141"/>
  <c r="C2" i="141"/>
  <c r="X71" i="140"/>
  <c r="X69" i="140"/>
  <c r="X67" i="140"/>
  <c r="X65" i="140"/>
  <c r="X63" i="140"/>
  <c r="X61" i="140"/>
  <c r="X59" i="140"/>
  <c r="X57" i="140"/>
  <c r="X55" i="140"/>
  <c r="X53" i="140"/>
  <c r="X51" i="140"/>
  <c r="X49" i="140"/>
  <c r="X47" i="140"/>
  <c r="X45" i="140"/>
  <c r="X43" i="140"/>
  <c r="Y41" i="140"/>
  <c r="X41" i="140"/>
  <c r="X39" i="140"/>
  <c r="X37" i="140"/>
  <c r="X35" i="140"/>
  <c r="X33" i="140"/>
  <c r="A32" i="140"/>
  <c r="A31" i="140"/>
  <c r="Z27" i="140"/>
  <c r="Z71" i="140" s="1"/>
  <c r="Y27" i="140"/>
  <c r="Y71" i="140" s="1"/>
  <c r="N27" i="140"/>
  <c r="G27" i="140"/>
  <c r="Z26" i="140"/>
  <c r="Z69" i="140" s="1"/>
  <c r="Y26" i="140"/>
  <c r="Y69" i="140" s="1"/>
  <c r="N26" i="140"/>
  <c r="G26" i="140"/>
  <c r="Z25" i="140"/>
  <c r="AB25" i="140" s="1"/>
  <c r="Z68" i="140" s="1"/>
  <c r="Y25" i="140"/>
  <c r="AA25" i="140" s="1"/>
  <c r="Y68" i="140" s="1"/>
  <c r="N25" i="140"/>
  <c r="G25" i="140"/>
  <c r="AB24" i="140"/>
  <c r="Z66" i="140" s="1"/>
  <c r="Z24" i="140"/>
  <c r="Z65" i="140" s="1"/>
  <c r="Y24" i="140"/>
  <c r="AA24" i="140" s="1"/>
  <c r="Y66" i="140" s="1"/>
  <c r="N24" i="140"/>
  <c r="G24" i="140"/>
  <c r="Z23" i="140"/>
  <c r="Z63" i="140" s="1"/>
  <c r="Y23" i="140"/>
  <c r="Y63" i="140" s="1"/>
  <c r="N23" i="140"/>
  <c r="G23" i="140"/>
  <c r="Z22" i="140"/>
  <c r="Z61" i="140" s="1"/>
  <c r="Y22" i="140"/>
  <c r="Y61" i="140" s="1"/>
  <c r="N22" i="140"/>
  <c r="G22" i="140"/>
  <c r="Z21" i="140"/>
  <c r="AB21" i="140" s="1"/>
  <c r="Z60" i="140" s="1"/>
  <c r="Y21" i="140"/>
  <c r="AA21" i="140" s="1"/>
  <c r="Y60" i="140" s="1"/>
  <c r="N21" i="140"/>
  <c r="G21" i="140"/>
  <c r="Z20" i="140"/>
  <c r="Z57" i="140" s="1"/>
  <c r="Y20" i="140"/>
  <c r="AA20" i="140" s="1"/>
  <c r="Y58" i="140" s="1"/>
  <c r="N20" i="140"/>
  <c r="G20" i="140"/>
  <c r="Z19" i="140"/>
  <c r="Z55" i="140" s="1"/>
  <c r="Y19" i="140"/>
  <c r="Y55" i="140" s="1"/>
  <c r="N19" i="140"/>
  <c r="G19" i="140"/>
  <c r="Z18" i="140"/>
  <c r="Z53" i="140" s="1"/>
  <c r="Y18" i="140"/>
  <c r="Y53" i="140" s="1"/>
  <c r="N18" i="140"/>
  <c r="G18" i="140"/>
  <c r="Z17" i="140"/>
  <c r="AB17" i="140" s="1"/>
  <c r="Z52" i="140" s="1"/>
  <c r="Y17" i="140"/>
  <c r="AA17" i="140" s="1"/>
  <c r="Y52" i="140" s="1"/>
  <c r="N17" i="140"/>
  <c r="G17" i="140"/>
  <c r="Z16" i="140"/>
  <c r="Z49" i="140" s="1"/>
  <c r="Y16" i="140"/>
  <c r="AA16" i="140" s="1"/>
  <c r="Y50" i="140" s="1"/>
  <c r="N16" i="140"/>
  <c r="G16" i="140"/>
  <c r="Z15" i="140"/>
  <c r="Z47" i="140" s="1"/>
  <c r="Y15" i="140"/>
  <c r="Y47" i="140" s="1"/>
  <c r="N15" i="140"/>
  <c r="G15" i="140"/>
  <c r="Z14" i="140"/>
  <c r="Z45" i="140" s="1"/>
  <c r="Y14" i="140"/>
  <c r="Y45" i="140" s="1"/>
  <c r="N14" i="140"/>
  <c r="G14" i="140"/>
  <c r="Z13" i="140"/>
  <c r="AB13" i="140" s="1"/>
  <c r="Z44" i="140" s="1"/>
  <c r="Y13" i="140"/>
  <c r="AA13" i="140" s="1"/>
  <c r="Y44" i="140" s="1"/>
  <c r="N13" i="140"/>
  <c r="G13" i="140"/>
  <c r="Z12" i="140"/>
  <c r="Z41" i="140" s="1"/>
  <c r="Y12" i="140"/>
  <c r="AA12" i="140" s="1"/>
  <c r="Y42" i="140" s="1"/>
  <c r="N12" i="140"/>
  <c r="G12" i="140"/>
  <c r="Z11" i="140"/>
  <c r="Z39" i="140" s="1"/>
  <c r="Y11" i="140"/>
  <c r="Y39" i="140" s="1"/>
  <c r="N11" i="140"/>
  <c r="G11" i="140"/>
  <c r="Z10" i="140"/>
  <c r="Z37" i="140" s="1"/>
  <c r="Y10" i="140"/>
  <c r="Y37" i="140" s="1"/>
  <c r="N10" i="140"/>
  <c r="G10" i="140"/>
  <c r="Z9" i="140"/>
  <c r="AB9" i="140" s="1"/>
  <c r="Z36" i="140" s="1"/>
  <c r="Y9" i="140"/>
  <c r="AA9" i="140" s="1"/>
  <c r="Y36" i="140" s="1"/>
  <c r="N9" i="140"/>
  <c r="G9" i="140"/>
  <c r="Z8" i="140"/>
  <c r="Z33" i="140" s="1"/>
  <c r="Y8" i="140"/>
  <c r="Y33" i="140" s="1"/>
  <c r="N8" i="140"/>
  <c r="G8" i="140"/>
  <c r="Z31" i="140"/>
  <c r="F2" i="140"/>
  <c r="C2" i="140"/>
  <c r="X71" i="120"/>
  <c r="X69" i="120"/>
  <c r="X67" i="120"/>
  <c r="X65" i="120"/>
  <c r="X63" i="120"/>
  <c r="X61" i="120"/>
  <c r="X59" i="120"/>
  <c r="X57" i="120"/>
  <c r="X55" i="120"/>
  <c r="X53" i="120"/>
  <c r="X51" i="120"/>
  <c r="Z49" i="120"/>
  <c r="X49" i="120"/>
  <c r="X47" i="120"/>
  <c r="X45" i="120"/>
  <c r="X43" i="120"/>
  <c r="X41" i="120"/>
  <c r="Z39" i="120"/>
  <c r="X39" i="120"/>
  <c r="X37" i="120"/>
  <c r="X35" i="120"/>
  <c r="X33" i="120"/>
  <c r="A32" i="120"/>
  <c r="A31" i="120"/>
  <c r="Z27" i="120"/>
  <c r="AB27" i="120" s="1"/>
  <c r="Z72" i="120" s="1"/>
  <c r="Y27" i="120"/>
  <c r="Y71" i="120" s="1"/>
  <c r="N27" i="120"/>
  <c r="Z26" i="120"/>
  <c r="AB26" i="120" s="1"/>
  <c r="Z70" i="120" s="1"/>
  <c r="Y26" i="120"/>
  <c r="Y69" i="120" s="1"/>
  <c r="N26" i="120"/>
  <c r="Z25" i="120"/>
  <c r="Y25" i="120"/>
  <c r="AA25" i="120" s="1"/>
  <c r="Y68" i="120" s="1"/>
  <c r="N25" i="120"/>
  <c r="Z24" i="120"/>
  <c r="AB24" i="120" s="1"/>
  <c r="Z66" i="120" s="1"/>
  <c r="Y24" i="120"/>
  <c r="Y65" i="120" s="1"/>
  <c r="N24" i="120"/>
  <c r="Z23" i="120"/>
  <c r="Y23" i="120"/>
  <c r="Y63" i="120" s="1"/>
  <c r="N23" i="120"/>
  <c r="Z22" i="120"/>
  <c r="AB22" i="120" s="1"/>
  <c r="Z62" i="120" s="1"/>
  <c r="Y22" i="120"/>
  <c r="Y61" i="120" s="1"/>
  <c r="N22" i="120"/>
  <c r="Z21" i="120"/>
  <c r="Y21" i="120"/>
  <c r="AA21" i="120" s="1"/>
  <c r="Y60" i="120" s="1"/>
  <c r="N21" i="120"/>
  <c r="Z20" i="120"/>
  <c r="AB20" i="120" s="1"/>
  <c r="Z58" i="120" s="1"/>
  <c r="Y20" i="120"/>
  <c r="Y57" i="120" s="1"/>
  <c r="N20" i="120"/>
  <c r="Z19" i="120"/>
  <c r="AB19" i="120" s="1"/>
  <c r="Z56" i="120" s="1"/>
  <c r="Y19" i="120"/>
  <c r="Y55" i="120" s="1"/>
  <c r="N19" i="120"/>
  <c r="Z18" i="120"/>
  <c r="AB18" i="120" s="1"/>
  <c r="Z54" i="120" s="1"/>
  <c r="Y18" i="120"/>
  <c r="Y53" i="120" s="1"/>
  <c r="N18" i="120"/>
  <c r="Z17" i="120"/>
  <c r="Y17" i="120"/>
  <c r="AA17" i="120" s="1"/>
  <c r="Y52" i="120" s="1"/>
  <c r="N17" i="120"/>
  <c r="Z16" i="120"/>
  <c r="AB16" i="120" s="1"/>
  <c r="Z50" i="120" s="1"/>
  <c r="Y16" i="120"/>
  <c r="Y49" i="120" s="1"/>
  <c r="N16" i="120"/>
  <c r="Z15" i="120"/>
  <c r="Y15" i="120"/>
  <c r="Y47" i="120" s="1"/>
  <c r="N15" i="120"/>
  <c r="Z14" i="120"/>
  <c r="AB14" i="120" s="1"/>
  <c r="Z46" i="120" s="1"/>
  <c r="Y14" i="120"/>
  <c r="Y45" i="120" s="1"/>
  <c r="N14" i="120"/>
  <c r="Z13" i="120"/>
  <c r="Y13" i="120"/>
  <c r="AA13" i="120" s="1"/>
  <c r="Y44" i="120" s="1"/>
  <c r="N13" i="120"/>
  <c r="Z12" i="120"/>
  <c r="AB12" i="120" s="1"/>
  <c r="Z42" i="120" s="1"/>
  <c r="Y12" i="120"/>
  <c r="Y41" i="120" s="1"/>
  <c r="N12" i="120"/>
  <c r="Z11" i="120"/>
  <c r="AB11" i="120" s="1"/>
  <c r="Z40" i="120" s="1"/>
  <c r="Y11" i="120"/>
  <c r="Y39" i="120" s="1"/>
  <c r="N11" i="120"/>
  <c r="Z10" i="120"/>
  <c r="AB10" i="120" s="1"/>
  <c r="Z38" i="120" s="1"/>
  <c r="Y10" i="120"/>
  <c r="Y37" i="120" s="1"/>
  <c r="N10" i="120"/>
  <c r="Z9" i="120"/>
  <c r="Y9" i="120"/>
  <c r="AA9" i="120" s="1"/>
  <c r="Y36" i="120" s="1"/>
  <c r="N9" i="120"/>
  <c r="Z8" i="120"/>
  <c r="AB8" i="120" s="1"/>
  <c r="Z34" i="120" s="1"/>
  <c r="Y8" i="120"/>
  <c r="Y33" i="120" s="1"/>
  <c r="N8" i="120"/>
  <c r="Y31" i="120"/>
  <c r="Y32" i="120" s="1"/>
  <c r="Z31" i="120"/>
  <c r="F2" i="120"/>
  <c r="V32" i="81"/>
  <c r="U32" i="81"/>
  <c r="D32" i="81"/>
  <c r="V31" i="81"/>
  <c r="U31" i="81"/>
  <c r="D31" i="81"/>
  <c r="V30" i="81"/>
  <c r="U30" i="81"/>
  <c r="D30" i="81"/>
  <c r="V29" i="81"/>
  <c r="U29" i="81"/>
  <c r="D29" i="81"/>
  <c r="V28" i="81"/>
  <c r="U28" i="81"/>
  <c r="D28" i="81"/>
  <c r="V27" i="81"/>
  <c r="U27" i="81"/>
  <c r="D27" i="81"/>
  <c r="V26" i="81"/>
  <c r="U26" i="81"/>
  <c r="D26" i="81"/>
  <c r="V25" i="81"/>
  <c r="U25" i="81"/>
  <c r="D25" i="81"/>
  <c r="V24" i="81"/>
  <c r="U24" i="81"/>
  <c r="D24" i="81"/>
  <c r="V23" i="81"/>
  <c r="U23" i="81"/>
  <c r="D23" i="81"/>
  <c r="V22" i="81"/>
  <c r="U22" i="81"/>
  <c r="D22" i="81"/>
  <c r="V21" i="81"/>
  <c r="U21" i="81"/>
  <c r="D21" i="81"/>
  <c r="V20" i="81"/>
  <c r="U20" i="81"/>
  <c r="D20" i="81"/>
  <c r="V19" i="81"/>
  <c r="U19" i="81"/>
  <c r="D19" i="81"/>
  <c r="V18" i="81"/>
  <c r="U18" i="81"/>
  <c r="D18" i="81"/>
  <c r="V17" i="81"/>
  <c r="U17" i="81"/>
  <c r="D17" i="81"/>
  <c r="V16" i="81"/>
  <c r="U16" i="81"/>
  <c r="D16" i="81"/>
  <c r="V15" i="81"/>
  <c r="U15" i="81"/>
  <c r="V14" i="81"/>
  <c r="U14" i="81"/>
  <c r="D14" i="81"/>
  <c r="V13" i="81"/>
  <c r="U13" i="81"/>
  <c r="C10" i="81"/>
  <c r="B10" i="81"/>
  <c r="V10" i="81" s="1"/>
  <c r="G433" i="139"/>
  <c r="F433" i="139"/>
  <c r="E433" i="139"/>
  <c r="D433" i="139"/>
  <c r="G432" i="139"/>
  <c r="F432" i="139"/>
  <c r="E432" i="139"/>
  <c r="D432" i="139"/>
  <c r="G431" i="139"/>
  <c r="F431" i="139"/>
  <c r="E431" i="139"/>
  <c r="D431" i="139"/>
  <c r="G430" i="139"/>
  <c r="F430" i="139"/>
  <c r="E430" i="139"/>
  <c r="D430" i="139"/>
  <c r="G429" i="139"/>
  <c r="F429" i="139"/>
  <c r="E429" i="139"/>
  <c r="D429" i="139"/>
  <c r="G428" i="139"/>
  <c r="F428" i="139"/>
  <c r="E428" i="139"/>
  <c r="D428" i="139"/>
  <c r="G427" i="139"/>
  <c r="F427" i="139"/>
  <c r="E427" i="139"/>
  <c r="D427" i="139"/>
  <c r="G426" i="139"/>
  <c r="F426" i="139"/>
  <c r="E426" i="139"/>
  <c r="D426" i="139"/>
  <c r="G425" i="139"/>
  <c r="F425" i="139"/>
  <c r="E425" i="139"/>
  <c r="D425" i="139"/>
  <c r="G424" i="139"/>
  <c r="F424" i="139"/>
  <c r="E424" i="139"/>
  <c r="D424" i="139"/>
  <c r="G423" i="139"/>
  <c r="F423" i="139"/>
  <c r="E423" i="139"/>
  <c r="D423" i="139"/>
  <c r="G422" i="139"/>
  <c r="F422" i="139"/>
  <c r="E422" i="139"/>
  <c r="D422" i="139"/>
  <c r="G421" i="139"/>
  <c r="F421" i="139"/>
  <c r="E421" i="139"/>
  <c r="D421" i="139"/>
  <c r="G420" i="139"/>
  <c r="F420" i="139"/>
  <c r="E420" i="139"/>
  <c r="D420" i="139"/>
  <c r="G419" i="139"/>
  <c r="F419" i="139"/>
  <c r="E419" i="139"/>
  <c r="D419" i="139"/>
  <c r="G418" i="139"/>
  <c r="F418" i="139"/>
  <c r="E418" i="139"/>
  <c r="D418" i="139"/>
  <c r="G417" i="139"/>
  <c r="F417" i="139"/>
  <c r="E417" i="139"/>
  <c r="D417" i="139"/>
  <c r="G416" i="139"/>
  <c r="F416" i="139"/>
  <c r="E416" i="139"/>
  <c r="D416" i="139"/>
  <c r="G415" i="139"/>
  <c r="F415" i="139"/>
  <c r="E415" i="139"/>
  <c r="D415" i="139"/>
  <c r="G414" i="139"/>
  <c r="F414" i="139"/>
  <c r="E414" i="139"/>
  <c r="D414" i="139"/>
  <c r="G413" i="139"/>
  <c r="F413" i="139"/>
  <c r="E413" i="139"/>
  <c r="D413" i="139"/>
  <c r="G412" i="139"/>
  <c r="F412" i="139"/>
  <c r="E412" i="139"/>
  <c r="D412" i="139"/>
  <c r="G411" i="139"/>
  <c r="F411" i="139"/>
  <c r="E411" i="139"/>
  <c r="D411" i="139"/>
  <c r="G410" i="139"/>
  <c r="F410" i="139"/>
  <c r="E410" i="139"/>
  <c r="D410" i="139"/>
  <c r="G409" i="139"/>
  <c r="F409" i="139"/>
  <c r="E409" i="139"/>
  <c r="D409" i="139"/>
  <c r="G408" i="139"/>
  <c r="F408" i="139"/>
  <c r="E408" i="139"/>
  <c r="D408" i="139"/>
  <c r="G407" i="139"/>
  <c r="F407" i="139"/>
  <c r="E407" i="139"/>
  <c r="D407" i="139"/>
  <c r="G406" i="139"/>
  <c r="F406" i="139"/>
  <c r="E406" i="139"/>
  <c r="D406" i="139"/>
  <c r="G405" i="139"/>
  <c r="F405" i="139"/>
  <c r="E405" i="139"/>
  <c r="D405" i="139"/>
  <c r="G404" i="139"/>
  <c r="F404" i="139"/>
  <c r="E404" i="139"/>
  <c r="D404" i="139"/>
  <c r="G403" i="139"/>
  <c r="F403" i="139"/>
  <c r="E403" i="139"/>
  <c r="D403" i="139"/>
  <c r="G402" i="139"/>
  <c r="F402" i="139"/>
  <c r="E402" i="139"/>
  <c r="D402" i="139"/>
  <c r="G401" i="139"/>
  <c r="F401" i="139"/>
  <c r="E401" i="139"/>
  <c r="D401" i="139"/>
  <c r="G400" i="139"/>
  <c r="F400" i="139"/>
  <c r="E400" i="139"/>
  <c r="D400" i="139"/>
  <c r="G399" i="139"/>
  <c r="F399" i="139"/>
  <c r="E399" i="139"/>
  <c r="D399" i="139"/>
  <c r="G398" i="139"/>
  <c r="F398" i="139"/>
  <c r="E398" i="139"/>
  <c r="D398" i="139"/>
  <c r="G397" i="139"/>
  <c r="F397" i="139"/>
  <c r="E397" i="139"/>
  <c r="D397" i="139"/>
  <c r="G396" i="139"/>
  <c r="F396" i="139"/>
  <c r="E396" i="139"/>
  <c r="D396" i="139"/>
  <c r="G395" i="139"/>
  <c r="F395" i="139"/>
  <c r="E395" i="139"/>
  <c r="D395" i="139"/>
  <c r="G394" i="139"/>
  <c r="F394" i="139"/>
  <c r="E394" i="139"/>
  <c r="D394" i="139"/>
  <c r="G393" i="139"/>
  <c r="F393" i="139"/>
  <c r="E393" i="139"/>
  <c r="D393" i="139"/>
  <c r="G392" i="139"/>
  <c r="F392" i="139"/>
  <c r="E392" i="139"/>
  <c r="D392" i="139"/>
  <c r="G391" i="139"/>
  <c r="F391" i="139"/>
  <c r="E391" i="139"/>
  <c r="D391" i="139"/>
  <c r="G390" i="139"/>
  <c r="F390" i="139"/>
  <c r="E390" i="139"/>
  <c r="D390" i="139"/>
  <c r="G389" i="139"/>
  <c r="F389" i="139"/>
  <c r="E389" i="139"/>
  <c r="D389" i="139"/>
  <c r="G388" i="139"/>
  <c r="F388" i="139"/>
  <c r="E388" i="139"/>
  <c r="D388" i="139"/>
  <c r="G387" i="139"/>
  <c r="F387" i="139"/>
  <c r="E387" i="139"/>
  <c r="D387" i="139"/>
  <c r="G386" i="139"/>
  <c r="F386" i="139"/>
  <c r="E386" i="139"/>
  <c r="D386" i="139"/>
  <c r="G385" i="139"/>
  <c r="F385" i="139"/>
  <c r="E385" i="139"/>
  <c r="D385" i="139"/>
  <c r="G384" i="139"/>
  <c r="F384" i="139"/>
  <c r="E384" i="139"/>
  <c r="D384" i="139"/>
  <c r="G383" i="139"/>
  <c r="F383" i="139"/>
  <c r="E383" i="139"/>
  <c r="D383" i="139"/>
  <c r="G382" i="139"/>
  <c r="F382" i="139"/>
  <c r="E382" i="139"/>
  <c r="D382" i="139"/>
  <c r="G381" i="139"/>
  <c r="F381" i="139"/>
  <c r="E381" i="139"/>
  <c r="D381" i="139"/>
  <c r="G380" i="139"/>
  <c r="F380" i="139"/>
  <c r="E380" i="139"/>
  <c r="D380" i="139"/>
  <c r="G379" i="139"/>
  <c r="F379" i="139"/>
  <c r="E379" i="139"/>
  <c r="D379" i="139"/>
  <c r="G378" i="139"/>
  <c r="F378" i="139"/>
  <c r="E378" i="139"/>
  <c r="D378" i="139"/>
  <c r="G377" i="139"/>
  <c r="F377" i="139"/>
  <c r="E377" i="139"/>
  <c r="D377" i="139"/>
  <c r="G376" i="139"/>
  <c r="F376" i="139"/>
  <c r="E376" i="139"/>
  <c r="D376" i="139"/>
  <c r="G375" i="139"/>
  <c r="F375" i="139"/>
  <c r="E375" i="139"/>
  <c r="D375" i="139"/>
  <c r="G374" i="139"/>
  <c r="F374" i="139"/>
  <c r="E374" i="139"/>
  <c r="D374" i="139"/>
  <c r="G373" i="139"/>
  <c r="F373" i="139"/>
  <c r="E373" i="139"/>
  <c r="D373" i="139"/>
  <c r="G372" i="139"/>
  <c r="F372" i="139"/>
  <c r="E372" i="139"/>
  <c r="D372" i="139"/>
  <c r="G371" i="139"/>
  <c r="F371" i="139"/>
  <c r="E371" i="139"/>
  <c r="D371" i="139"/>
  <c r="G370" i="139"/>
  <c r="F370" i="139"/>
  <c r="E370" i="139"/>
  <c r="D370" i="139"/>
  <c r="G369" i="139"/>
  <c r="F369" i="139"/>
  <c r="E369" i="139"/>
  <c r="D369" i="139"/>
  <c r="G368" i="139"/>
  <c r="F368" i="139"/>
  <c r="E368" i="139"/>
  <c r="D368" i="139"/>
  <c r="G367" i="139"/>
  <c r="F367" i="139"/>
  <c r="E367" i="139"/>
  <c r="D367" i="139"/>
  <c r="G366" i="139"/>
  <c r="F366" i="139"/>
  <c r="E366" i="139"/>
  <c r="D366" i="139"/>
  <c r="G365" i="139"/>
  <c r="F365" i="139"/>
  <c r="E365" i="139"/>
  <c r="D365" i="139"/>
  <c r="G364" i="139"/>
  <c r="F364" i="139"/>
  <c r="E364" i="139"/>
  <c r="D364" i="139"/>
  <c r="G363" i="139"/>
  <c r="F363" i="139"/>
  <c r="E363" i="139"/>
  <c r="D363" i="139"/>
  <c r="G362" i="139"/>
  <c r="F362" i="139"/>
  <c r="E362" i="139"/>
  <c r="D362" i="139"/>
  <c r="G361" i="139"/>
  <c r="F361" i="139"/>
  <c r="E361" i="139"/>
  <c r="D361" i="139"/>
  <c r="G360" i="139"/>
  <c r="F360" i="139"/>
  <c r="E360" i="139"/>
  <c r="D360" i="139"/>
  <c r="G359" i="139"/>
  <c r="F359" i="139"/>
  <c r="E359" i="139"/>
  <c r="D359" i="139"/>
  <c r="G358" i="139"/>
  <c r="F358" i="139"/>
  <c r="E358" i="139"/>
  <c r="D358" i="139"/>
  <c r="G357" i="139"/>
  <c r="F357" i="139"/>
  <c r="E357" i="139"/>
  <c r="D357" i="139"/>
  <c r="G356" i="139"/>
  <c r="F356" i="139"/>
  <c r="E356" i="139"/>
  <c r="D356" i="139"/>
  <c r="G355" i="139"/>
  <c r="F355" i="139"/>
  <c r="E355" i="139"/>
  <c r="D355" i="139"/>
  <c r="G354" i="139"/>
  <c r="F354" i="139"/>
  <c r="E354" i="139"/>
  <c r="D354" i="139"/>
  <c r="G353" i="139"/>
  <c r="F353" i="139"/>
  <c r="E353" i="139"/>
  <c r="D353" i="139"/>
  <c r="G352" i="139"/>
  <c r="F352" i="139"/>
  <c r="E352" i="139"/>
  <c r="D352" i="139"/>
  <c r="G351" i="139"/>
  <c r="F351" i="139"/>
  <c r="E351" i="139"/>
  <c r="D351" i="139"/>
  <c r="G350" i="139"/>
  <c r="F350" i="139"/>
  <c r="E350" i="139"/>
  <c r="D350" i="139"/>
  <c r="G349" i="139"/>
  <c r="F349" i="139"/>
  <c r="E349" i="139"/>
  <c r="D349" i="139"/>
  <c r="G348" i="139"/>
  <c r="F348" i="139"/>
  <c r="E348" i="139"/>
  <c r="D348" i="139"/>
  <c r="G347" i="139"/>
  <c r="F347" i="139"/>
  <c r="E347" i="139"/>
  <c r="D347" i="139"/>
  <c r="G346" i="139"/>
  <c r="F346" i="139"/>
  <c r="E346" i="139"/>
  <c r="D346" i="139"/>
  <c r="G345" i="139"/>
  <c r="F345" i="139"/>
  <c r="E345" i="139"/>
  <c r="D345" i="139"/>
  <c r="G344" i="139"/>
  <c r="F344" i="139"/>
  <c r="E344" i="139"/>
  <c r="D344" i="139"/>
  <c r="G343" i="139"/>
  <c r="F343" i="139"/>
  <c r="E343" i="139"/>
  <c r="D343" i="139"/>
  <c r="G342" i="139"/>
  <c r="F342" i="139"/>
  <c r="E342" i="139"/>
  <c r="D342" i="139"/>
  <c r="G341" i="139"/>
  <c r="F341" i="139"/>
  <c r="E341" i="139"/>
  <c r="D341" i="139"/>
  <c r="G340" i="139"/>
  <c r="F340" i="139"/>
  <c r="E340" i="139"/>
  <c r="D340" i="139"/>
  <c r="G339" i="139"/>
  <c r="F339" i="139"/>
  <c r="E339" i="139"/>
  <c r="D339" i="139"/>
  <c r="G338" i="139"/>
  <c r="F338" i="139"/>
  <c r="E338" i="139"/>
  <c r="D338" i="139"/>
  <c r="G337" i="139"/>
  <c r="F337" i="139"/>
  <c r="E337" i="139"/>
  <c r="D337" i="139"/>
  <c r="G336" i="139"/>
  <c r="F336" i="139"/>
  <c r="E336" i="139"/>
  <c r="D336" i="139"/>
  <c r="G335" i="139"/>
  <c r="F335" i="139"/>
  <c r="E335" i="139"/>
  <c r="D335" i="139"/>
  <c r="G334" i="139"/>
  <c r="F334" i="139"/>
  <c r="E334" i="139"/>
  <c r="D334" i="139"/>
  <c r="G333" i="139"/>
  <c r="F333" i="139"/>
  <c r="E333" i="139"/>
  <c r="D333" i="139"/>
  <c r="G332" i="139"/>
  <c r="F332" i="139"/>
  <c r="E332" i="139"/>
  <c r="D332" i="139"/>
  <c r="G331" i="139"/>
  <c r="F331" i="139"/>
  <c r="E331" i="139"/>
  <c r="D331" i="139"/>
  <c r="G330" i="139"/>
  <c r="F330" i="139"/>
  <c r="E330" i="139"/>
  <c r="D330" i="139"/>
  <c r="G329" i="139"/>
  <c r="F329" i="139"/>
  <c r="E329" i="139"/>
  <c r="D329" i="139"/>
  <c r="G328" i="139"/>
  <c r="F328" i="139"/>
  <c r="E328" i="139"/>
  <c r="D328" i="139"/>
  <c r="G327" i="139"/>
  <c r="F327" i="139"/>
  <c r="E327" i="139"/>
  <c r="D327" i="139"/>
  <c r="G326" i="139"/>
  <c r="F326" i="139"/>
  <c r="E326" i="139"/>
  <c r="D326" i="139"/>
  <c r="G325" i="139"/>
  <c r="F325" i="139"/>
  <c r="E325" i="139"/>
  <c r="D325" i="139"/>
  <c r="G324" i="139"/>
  <c r="F324" i="139"/>
  <c r="E324" i="139"/>
  <c r="D324" i="139"/>
  <c r="G323" i="139"/>
  <c r="F323" i="139"/>
  <c r="E323" i="139"/>
  <c r="D323" i="139"/>
  <c r="G322" i="139"/>
  <c r="F322" i="139"/>
  <c r="E322" i="139"/>
  <c r="D322" i="139"/>
  <c r="G321" i="139"/>
  <c r="F321" i="139"/>
  <c r="E321" i="139"/>
  <c r="D321" i="139"/>
  <c r="G320" i="139"/>
  <c r="F320" i="139"/>
  <c r="E320" i="139"/>
  <c r="D320" i="139"/>
  <c r="G319" i="139"/>
  <c r="F319" i="139"/>
  <c r="E319" i="139"/>
  <c r="D319" i="139"/>
  <c r="G318" i="139"/>
  <c r="F318" i="139"/>
  <c r="E318" i="139"/>
  <c r="D318" i="139"/>
  <c r="G317" i="139"/>
  <c r="F317" i="139"/>
  <c r="E317" i="139"/>
  <c r="D317" i="139"/>
  <c r="G316" i="139"/>
  <c r="F316" i="139"/>
  <c r="E316" i="139"/>
  <c r="D316" i="139"/>
  <c r="G315" i="139"/>
  <c r="F315" i="139"/>
  <c r="E315" i="139"/>
  <c r="D315" i="139"/>
  <c r="G314" i="139"/>
  <c r="F314" i="139"/>
  <c r="E314" i="139"/>
  <c r="D314" i="139"/>
  <c r="G313" i="139"/>
  <c r="F313" i="139"/>
  <c r="E313" i="139"/>
  <c r="D313" i="139"/>
  <c r="G312" i="139"/>
  <c r="F312" i="139"/>
  <c r="E312" i="139"/>
  <c r="D312" i="139"/>
  <c r="G311" i="139"/>
  <c r="F311" i="139"/>
  <c r="E311" i="139"/>
  <c r="D311" i="139"/>
  <c r="G310" i="139"/>
  <c r="F310" i="139"/>
  <c r="E310" i="139"/>
  <c r="D310" i="139"/>
  <c r="G309" i="139"/>
  <c r="F309" i="139"/>
  <c r="E309" i="139"/>
  <c r="D309" i="139"/>
  <c r="G308" i="139"/>
  <c r="F308" i="139"/>
  <c r="E308" i="139"/>
  <c r="D308" i="139"/>
  <c r="G307" i="139"/>
  <c r="F307" i="139"/>
  <c r="E307" i="139"/>
  <c r="D307" i="139"/>
  <c r="G306" i="139"/>
  <c r="F306" i="139"/>
  <c r="E306" i="139"/>
  <c r="D306" i="139"/>
  <c r="G305" i="139"/>
  <c r="F305" i="139"/>
  <c r="E305" i="139"/>
  <c r="D305" i="139"/>
  <c r="G304" i="139"/>
  <c r="F304" i="139"/>
  <c r="E304" i="139"/>
  <c r="D304" i="139"/>
  <c r="G303" i="139"/>
  <c r="F303" i="139"/>
  <c r="E303" i="139"/>
  <c r="D303" i="139"/>
  <c r="G302" i="139"/>
  <c r="F302" i="139"/>
  <c r="E302" i="139"/>
  <c r="D302" i="139"/>
  <c r="G301" i="139"/>
  <c r="F301" i="139"/>
  <c r="E301" i="139"/>
  <c r="D301" i="139"/>
  <c r="G300" i="139"/>
  <c r="F300" i="139"/>
  <c r="E300" i="139"/>
  <c r="D300" i="139"/>
  <c r="G299" i="139"/>
  <c r="F299" i="139"/>
  <c r="E299" i="139"/>
  <c r="D299" i="139"/>
  <c r="G298" i="139"/>
  <c r="F298" i="139"/>
  <c r="E298" i="139"/>
  <c r="D298" i="139"/>
  <c r="G297" i="139"/>
  <c r="F297" i="139"/>
  <c r="E297" i="139"/>
  <c r="D297" i="139"/>
  <c r="G296" i="139"/>
  <c r="F296" i="139"/>
  <c r="E296" i="139"/>
  <c r="D296" i="139"/>
  <c r="G295" i="139"/>
  <c r="F295" i="139"/>
  <c r="E295" i="139"/>
  <c r="D295" i="139"/>
  <c r="G294" i="139"/>
  <c r="F294" i="139"/>
  <c r="E294" i="139"/>
  <c r="D294" i="139"/>
  <c r="G293" i="139"/>
  <c r="F293" i="139"/>
  <c r="E293" i="139"/>
  <c r="D293" i="139"/>
  <c r="G292" i="139"/>
  <c r="F292" i="139"/>
  <c r="E292" i="139"/>
  <c r="D292" i="139"/>
  <c r="G291" i="139"/>
  <c r="F291" i="139"/>
  <c r="E291" i="139"/>
  <c r="D291" i="139"/>
  <c r="G290" i="139"/>
  <c r="F290" i="139"/>
  <c r="E290" i="139"/>
  <c r="D290" i="139"/>
  <c r="G289" i="139"/>
  <c r="F289" i="139"/>
  <c r="E289" i="139"/>
  <c r="D289" i="139"/>
  <c r="G288" i="139"/>
  <c r="F288" i="139"/>
  <c r="E288" i="139"/>
  <c r="D288" i="139"/>
  <c r="G287" i="139"/>
  <c r="F287" i="139"/>
  <c r="E287" i="139"/>
  <c r="D287" i="139"/>
  <c r="G286" i="139"/>
  <c r="F286" i="139"/>
  <c r="E286" i="139"/>
  <c r="D286" i="139"/>
  <c r="G285" i="139"/>
  <c r="F285" i="139"/>
  <c r="E285" i="139"/>
  <c r="D285" i="139"/>
  <c r="G284" i="139"/>
  <c r="F284" i="139"/>
  <c r="E284" i="139"/>
  <c r="D284" i="139"/>
  <c r="G283" i="139"/>
  <c r="F283" i="139"/>
  <c r="E283" i="139"/>
  <c r="D283" i="139"/>
  <c r="G282" i="139"/>
  <c r="F282" i="139"/>
  <c r="E282" i="139"/>
  <c r="D282" i="139"/>
  <c r="G281" i="139"/>
  <c r="F281" i="139"/>
  <c r="E281" i="139"/>
  <c r="D281" i="139"/>
  <c r="G280" i="139"/>
  <c r="F280" i="139"/>
  <c r="E280" i="139"/>
  <c r="D280" i="139"/>
  <c r="G279" i="139"/>
  <c r="F279" i="139"/>
  <c r="E279" i="139"/>
  <c r="D279" i="139"/>
  <c r="G278" i="139"/>
  <c r="F278" i="139"/>
  <c r="E278" i="139"/>
  <c r="D278" i="139"/>
  <c r="G277" i="139"/>
  <c r="F277" i="139"/>
  <c r="E277" i="139"/>
  <c r="D277" i="139"/>
  <c r="G276" i="139"/>
  <c r="F276" i="139"/>
  <c r="E276" i="139"/>
  <c r="D276" i="139"/>
  <c r="G275" i="139"/>
  <c r="F275" i="139"/>
  <c r="E275" i="139"/>
  <c r="D275" i="139"/>
  <c r="G274" i="139"/>
  <c r="F274" i="139"/>
  <c r="E274" i="139"/>
  <c r="D274" i="139"/>
  <c r="G273" i="139"/>
  <c r="F273" i="139"/>
  <c r="E273" i="139"/>
  <c r="D273" i="139"/>
  <c r="G272" i="139"/>
  <c r="F272" i="139"/>
  <c r="E272" i="139"/>
  <c r="D272" i="139"/>
  <c r="G271" i="139"/>
  <c r="F271" i="139"/>
  <c r="E271" i="139"/>
  <c r="D271" i="139"/>
  <c r="G270" i="139"/>
  <c r="F270" i="139"/>
  <c r="E270" i="139"/>
  <c r="D270" i="139"/>
  <c r="G269" i="139"/>
  <c r="F269" i="139"/>
  <c r="E269" i="139"/>
  <c r="D269" i="139"/>
  <c r="G268" i="139"/>
  <c r="F268" i="139"/>
  <c r="E268" i="139"/>
  <c r="D268" i="139"/>
  <c r="G267" i="139"/>
  <c r="F267" i="139"/>
  <c r="E267" i="139"/>
  <c r="D267" i="139"/>
  <c r="G266" i="139"/>
  <c r="F266" i="139"/>
  <c r="E266" i="139"/>
  <c r="D266" i="139"/>
  <c r="G265" i="139"/>
  <c r="F265" i="139"/>
  <c r="E265" i="139"/>
  <c r="D265" i="139"/>
  <c r="G264" i="139"/>
  <c r="F264" i="139"/>
  <c r="E264" i="139"/>
  <c r="D264" i="139"/>
  <c r="G263" i="139"/>
  <c r="F263" i="139"/>
  <c r="E263" i="139"/>
  <c r="D263" i="139"/>
  <c r="G262" i="139"/>
  <c r="F262" i="139"/>
  <c r="E262" i="139"/>
  <c r="D262" i="139"/>
  <c r="G261" i="139"/>
  <c r="F261" i="139"/>
  <c r="E261" i="139"/>
  <c r="D261" i="139"/>
  <c r="G260" i="139"/>
  <c r="F260" i="139"/>
  <c r="E260" i="139"/>
  <c r="D260" i="139"/>
  <c r="G259" i="139"/>
  <c r="F259" i="139"/>
  <c r="E259" i="139"/>
  <c r="D259" i="139"/>
  <c r="G258" i="139"/>
  <c r="F258" i="139"/>
  <c r="E258" i="139"/>
  <c r="D258" i="139"/>
  <c r="G257" i="139"/>
  <c r="F257" i="139"/>
  <c r="E257" i="139"/>
  <c r="D257" i="139"/>
  <c r="G256" i="139"/>
  <c r="F256" i="139"/>
  <c r="E256" i="139"/>
  <c r="D256" i="139"/>
  <c r="G255" i="139"/>
  <c r="F255" i="139"/>
  <c r="E255" i="139"/>
  <c r="D255" i="139"/>
  <c r="G254" i="139"/>
  <c r="F254" i="139"/>
  <c r="E254" i="139"/>
  <c r="D254" i="139"/>
  <c r="G253" i="139"/>
  <c r="F253" i="139"/>
  <c r="E253" i="139"/>
  <c r="D253" i="139"/>
  <c r="G252" i="139"/>
  <c r="F252" i="139"/>
  <c r="E252" i="139"/>
  <c r="D252" i="139"/>
  <c r="G251" i="139"/>
  <c r="F251" i="139"/>
  <c r="E251" i="139"/>
  <c r="D251" i="139"/>
  <c r="G250" i="139"/>
  <c r="F250" i="139"/>
  <c r="E250" i="139"/>
  <c r="D250" i="139"/>
  <c r="G249" i="139"/>
  <c r="F249" i="139"/>
  <c r="E249" i="139"/>
  <c r="D249" i="139"/>
  <c r="G248" i="139"/>
  <c r="F248" i="139"/>
  <c r="E248" i="139"/>
  <c r="D248" i="139"/>
  <c r="G247" i="139"/>
  <c r="F247" i="139"/>
  <c r="E247" i="139"/>
  <c r="D247" i="139"/>
  <c r="G246" i="139"/>
  <c r="F246" i="139"/>
  <c r="E246" i="139"/>
  <c r="D246" i="139"/>
  <c r="G245" i="139"/>
  <c r="F245" i="139"/>
  <c r="E245" i="139"/>
  <c r="D245" i="139"/>
  <c r="G244" i="139"/>
  <c r="F244" i="139"/>
  <c r="E244" i="139"/>
  <c r="D244" i="139"/>
  <c r="G243" i="139"/>
  <c r="F243" i="139"/>
  <c r="E243" i="139"/>
  <c r="D243" i="139"/>
  <c r="G242" i="139"/>
  <c r="F242" i="139"/>
  <c r="E242" i="139"/>
  <c r="D242" i="139"/>
  <c r="G241" i="139"/>
  <c r="F241" i="139"/>
  <c r="E241" i="139"/>
  <c r="D241" i="139"/>
  <c r="G240" i="139"/>
  <c r="F240" i="139"/>
  <c r="E240" i="139"/>
  <c r="D240" i="139"/>
  <c r="G239" i="139"/>
  <c r="F239" i="139"/>
  <c r="E239" i="139"/>
  <c r="D239" i="139"/>
  <c r="G238" i="139"/>
  <c r="F238" i="139"/>
  <c r="E238" i="139"/>
  <c r="D238" i="139"/>
  <c r="G237" i="139"/>
  <c r="F237" i="139"/>
  <c r="E237" i="139"/>
  <c r="D237" i="139"/>
  <c r="G236" i="139"/>
  <c r="F236" i="139"/>
  <c r="E236" i="139"/>
  <c r="D236" i="139"/>
  <c r="G235" i="139"/>
  <c r="F235" i="139"/>
  <c r="E235" i="139"/>
  <c r="D235" i="139"/>
  <c r="G234" i="139"/>
  <c r="F234" i="139"/>
  <c r="E234" i="139"/>
  <c r="D234" i="139"/>
  <c r="G233" i="139"/>
  <c r="F233" i="139"/>
  <c r="E233" i="139"/>
  <c r="D233" i="139"/>
  <c r="G232" i="139"/>
  <c r="F232" i="139"/>
  <c r="E232" i="139"/>
  <c r="D232" i="139"/>
  <c r="G231" i="139"/>
  <c r="F231" i="139"/>
  <c r="E231" i="139"/>
  <c r="D231" i="139"/>
  <c r="G230" i="139"/>
  <c r="F230" i="139"/>
  <c r="E230" i="139"/>
  <c r="D230" i="139"/>
  <c r="G229" i="139"/>
  <c r="F229" i="139"/>
  <c r="E229" i="139"/>
  <c r="D229" i="139"/>
  <c r="G228" i="139"/>
  <c r="F228" i="139"/>
  <c r="E228" i="139"/>
  <c r="D228" i="139"/>
  <c r="G227" i="139"/>
  <c r="F227" i="139"/>
  <c r="E227" i="139"/>
  <c r="D227" i="139"/>
  <c r="G226" i="139"/>
  <c r="F226" i="139"/>
  <c r="E226" i="139"/>
  <c r="D226" i="139"/>
  <c r="G225" i="139"/>
  <c r="F225" i="139"/>
  <c r="E225" i="139"/>
  <c r="D225" i="139"/>
  <c r="G224" i="139"/>
  <c r="F224" i="139"/>
  <c r="E224" i="139"/>
  <c r="D224" i="139"/>
  <c r="G223" i="139"/>
  <c r="F223" i="139"/>
  <c r="E223" i="139"/>
  <c r="D223" i="139"/>
  <c r="G222" i="139"/>
  <c r="F222" i="139"/>
  <c r="E222" i="139"/>
  <c r="D222" i="139"/>
  <c r="G221" i="139"/>
  <c r="F221" i="139"/>
  <c r="E221" i="139"/>
  <c r="D221" i="139"/>
  <c r="G220" i="139"/>
  <c r="F220" i="139"/>
  <c r="E220" i="139"/>
  <c r="D220" i="139"/>
  <c r="G219" i="139"/>
  <c r="F219" i="139"/>
  <c r="E219" i="139"/>
  <c r="D219" i="139"/>
  <c r="G218" i="139"/>
  <c r="F218" i="139"/>
  <c r="E218" i="139"/>
  <c r="D218" i="139"/>
  <c r="G217" i="139"/>
  <c r="F217" i="139"/>
  <c r="E217" i="139"/>
  <c r="D217" i="139"/>
  <c r="G216" i="139"/>
  <c r="F216" i="139"/>
  <c r="E216" i="139"/>
  <c r="D216" i="139"/>
  <c r="G215" i="139"/>
  <c r="F215" i="139"/>
  <c r="E215" i="139"/>
  <c r="D215" i="139"/>
  <c r="G214" i="139"/>
  <c r="F214" i="139"/>
  <c r="E214" i="139"/>
  <c r="D214" i="139"/>
  <c r="G213" i="139"/>
  <c r="F213" i="139"/>
  <c r="E213" i="139"/>
  <c r="D213" i="139"/>
  <c r="G212" i="139"/>
  <c r="F212" i="139"/>
  <c r="E212" i="139"/>
  <c r="D212" i="139"/>
  <c r="G211" i="139"/>
  <c r="F211" i="139"/>
  <c r="E211" i="139"/>
  <c r="D211" i="139"/>
  <c r="G210" i="139"/>
  <c r="F210" i="139"/>
  <c r="E210" i="139"/>
  <c r="D210" i="139"/>
  <c r="G209" i="139"/>
  <c r="F209" i="139"/>
  <c r="E209" i="139"/>
  <c r="D209" i="139"/>
  <c r="G208" i="139"/>
  <c r="F208" i="139"/>
  <c r="E208" i="139"/>
  <c r="D208" i="139"/>
  <c r="G207" i="139"/>
  <c r="F207" i="139"/>
  <c r="E207" i="139"/>
  <c r="D207" i="139"/>
  <c r="G206" i="139"/>
  <c r="F206" i="139"/>
  <c r="E206" i="139"/>
  <c r="D206" i="139"/>
  <c r="G205" i="139"/>
  <c r="F205" i="139"/>
  <c r="E205" i="139"/>
  <c r="D205" i="139"/>
  <c r="G204" i="139"/>
  <c r="F204" i="139"/>
  <c r="E204" i="139"/>
  <c r="D204" i="139"/>
  <c r="G203" i="139"/>
  <c r="F203" i="139"/>
  <c r="E203" i="139"/>
  <c r="D203" i="139"/>
  <c r="G202" i="139"/>
  <c r="F202" i="139"/>
  <c r="E202" i="139"/>
  <c r="D202" i="139"/>
  <c r="G201" i="139"/>
  <c r="F201" i="139"/>
  <c r="E201" i="139"/>
  <c r="D201" i="139"/>
  <c r="G200" i="139"/>
  <c r="F200" i="139"/>
  <c r="E200" i="139"/>
  <c r="D200" i="139"/>
  <c r="G199" i="139"/>
  <c r="F199" i="139"/>
  <c r="E199" i="139"/>
  <c r="D199" i="139"/>
  <c r="G198" i="139"/>
  <c r="F198" i="139"/>
  <c r="E198" i="139"/>
  <c r="D198" i="139"/>
  <c r="G197" i="139"/>
  <c r="F197" i="139"/>
  <c r="E197" i="139"/>
  <c r="D197" i="139"/>
  <c r="G196" i="139"/>
  <c r="F196" i="139"/>
  <c r="E196" i="139"/>
  <c r="D196" i="139"/>
  <c r="G195" i="139"/>
  <c r="F195" i="139"/>
  <c r="E195" i="139"/>
  <c r="D195" i="139"/>
  <c r="G194" i="139"/>
  <c r="F194" i="139"/>
  <c r="E194" i="139"/>
  <c r="D194" i="139"/>
  <c r="G193" i="139"/>
  <c r="F193" i="139"/>
  <c r="E193" i="139"/>
  <c r="D193" i="139"/>
  <c r="G192" i="139"/>
  <c r="F192" i="139"/>
  <c r="E192" i="139"/>
  <c r="D192" i="139"/>
  <c r="G191" i="139"/>
  <c r="F191" i="139"/>
  <c r="E191" i="139"/>
  <c r="D191" i="139"/>
  <c r="G190" i="139"/>
  <c r="F190" i="139"/>
  <c r="E190" i="139"/>
  <c r="D190" i="139"/>
  <c r="G189" i="139"/>
  <c r="F189" i="139"/>
  <c r="E189" i="139"/>
  <c r="D189" i="139"/>
  <c r="G188" i="139"/>
  <c r="F188" i="139"/>
  <c r="E188" i="139"/>
  <c r="D188" i="139"/>
  <c r="G187" i="139"/>
  <c r="F187" i="139"/>
  <c r="E187" i="139"/>
  <c r="D187" i="139"/>
  <c r="G186" i="139"/>
  <c r="F186" i="139"/>
  <c r="E186" i="139"/>
  <c r="D186" i="139"/>
  <c r="G185" i="139"/>
  <c r="F185" i="139"/>
  <c r="E185" i="139"/>
  <c r="D185" i="139"/>
  <c r="G184" i="139"/>
  <c r="F184" i="139"/>
  <c r="E184" i="139"/>
  <c r="D184" i="139"/>
  <c r="G183" i="139"/>
  <c r="F183" i="139"/>
  <c r="E183" i="139"/>
  <c r="D183" i="139"/>
  <c r="G182" i="139"/>
  <c r="F182" i="139"/>
  <c r="E182" i="139"/>
  <c r="D182" i="139"/>
  <c r="G181" i="139"/>
  <c r="F181" i="139"/>
  <c r="E181" i="139"/>
  <c r="D181" i="139"/>
  <c r="G180" i="139"/>
  <c r="F180" i="139"/>
  <c r="E180" i="139"/>
  <c r="D180" i="139"/>
  <c r="G179" i="139"/>
  <c r="F179" i="139"/>
  <c r="E179" i="139"/>
  <c r="D179" i="139"/>
  <c r="G178" i="139"/>
  <c r="F178" i="139"/>
  <c r="E178" i="139"/>
  <c r="D178" i="139"/>
  <c r="G177" i="139"/>
  <c r="F177" i="139"/>
  <c r="E177" i="139"/>
  <c r="D177" i="139"/>
  <c r="G176" i="139"/>
  <c r="F176" i="139"/>
  <c r="E176" i="139"/>
  <c r="D176" i="139"/>
  <c r="G175" i="139"/>
  <c r="F175" i="139"/>
  <c r="E175" i="139"/>
  <c r="D175" i="139"/>
  <c r="G174" i="139"/>
  <c r="F174" i="139"/>
  <c r="E174" i="139"/>
  <c r="D174" i="139"/>
  <c r="G173" i="139"/>
  <c r="F173" i="139"/>
  <c r="E173" i="139"/>
  <c r="D173" i="139"/>
  <c r="G172" i="139"/>
  <c r="F172" i="139"/>
  <c r="E172" i="139"/>
  <c r="D172" i="139"/>
  <c r="G171" i="139"/>
  <c r="F171" i="139"/>
  <c r="E171" i="139"/>
  <c r="D171" i="139"/>
  <c r="G170" i="139"/>
  <c r="F170" i="139"/>
  <c r="E170" i="139"/>
  <c r="D170" i="139"/>
  <c r="G169" i="139"/>
  <c r="F169" i="139"/>
  <c r="E169" i="139"/>
  <c r="D169" i="139"/>
  <c r="G168" i="139"/>
  <c r="F168" i="139"/>
  <c r="E168" i="139"/>
  <c r="D168" i="139"/>
  <c r="G167" i="139"/>
  <c r="F167" i="139"/>
  <c r="E167" i="139"/>
  <c r="D167" i="139"/>
  <c r="G166" i="139"/>
  <c r="F166" i="139"/>
  <c r="E166" i="139"/>
  <c r="D166" i="139"/>
  <c r="G165" i="139"/>
  <c r="F165" i="139"/>
  <c r="E165" i="139"/>
  <c r="D165" i="139"/>
  <c r="G164" i="139"/>
  <c r="F164" i="139"/>
  <c r="E164" i="139"/>
  <c r="D164" i="139"/>
  <c r="G163" i="139"/>
  <c r="F163" i="139"/>
  <c r="E163" i="139"/>
  <c r="D163" i="139"/>
  <c r="G162" i="139"/>
  <c r="F162" i="139"/>
  <c r="E162" i="139"/>
  <c r="D162" i="139"/>
  <c r="G161" i="139"/>
  <c r="F161" i="139"/>
  <c r="E161" i="139"/>
  <c r="D161" i="139"/>
  <c r="G160" i="139"/>
  <c r="F160" i="139"/>
  <c r="E160" i="139"/>
  <c r="D160" i="139"/>
  <c r="G159" i="139"/>
  <c r="F159" i="139"/>
  <c r="E159" i="139"/>
  <c r="D159" i="139"/>
  <c r="G158" i="139"/>
  <c r="F158" i="139"/>
  <c r="E158" i="139"/>
  <c r="D158" i="139"/>
  <c r="G157" i="139"/>
  <c r="F157" i="139"/>
  <c r="E157" i="139"/>
  <c r="D157" i="139"/>
  <c r="G156" i="139"/>
  <c r="F156" i="139"/>
  <c r="E156" i="139"/>
  <c r="D156" i="139"/>
  <c r="G155" i="139"/>
  <c r="F155" i="139"/>
  <c r="E155" i="139"/>
  <c r="D155" i="139"/>
  <c r="G154" i="139"/>
  <c r="F154" i="139"/>
  <c r="E154" i="139"/>
  <c r="D154" i="139"/>
  <c r="G153" i="139"/>
  <c r="F153" i="139"/>
  <c r="E153" i="139"/>
  <c r="D153" i="139"/>
  <c r="G152" i="139"/>
  <c r="F152" i="139"/>
  <c r="E152" i="139"/>
  <c r="D152" i="139"/>
  <c r="G151" i="139"/>
  <c r="F151" i="139"/>
  <c r="E151" i="139"/>
  <c r="D151" i="139"/>
  <c r="G150" i="139"/>
  <c r="F150" i="139"/>
  <c r="E150" i="139"/>
  <c r="D150" i="139"/>
  <c r="G149" i="139"/>
  <c r="F149" i="139"/>
  <c r="E149" i="139"/>
  <c r="D149" i="139"/>
  <c r="G148" i="139"/>
  <c r="F148" i="139"/>
  <c r="E148" i="139"/>
  <c r="D148" i="139"/>
  <c r="G147" i="139"/>
  <c r="F147" i="139"/>
  <c r="E147" i="139"/>
  <c r="D147" i="139"/>
  <c r="G146" i="139"/>
  <c r="F146" i="139"/>
  <c r="E146" i="139"/>
  <c r="D146" i="139"/>
  <c r="G145" i="139"/>
  <c r="F145" i="139"/>
  <c r="E145" i="139"/>
  <c r="D145" i="139"/>
  <c r="G144" i="139"/>
  <c r="F144" i="139"/>
  <c r="E144" i="139"/>
  <c r="D144" i="139"/>
  <c r="G143" i="139"/>
  <c r="F143" i="139"/>
  <c r="E143" i="139"/>
  <c r="D143" i="139"/>
  <c r="G142" i="139"/>
  <c r="F142" i="139"/>
  <c r="E142" i="139"/>
  <c r="D142" i="139"/>
  <c r="G141" i="139"/>
  <c r="F141" i="139"/>
  <c r="E141" i="139"/>
  <c r="D141" i="139"/>
  <c r="G140" i="139"/>
  <c r="F140" i="139"/>
  <c r="E140" i="139"/>
  <c r="D140" i="139"/>
  <c r="G139" i="139"/>
  <c r="F139" i="139"/>
  <c r="E139" i="139"/>
  <c r="D139" i="139"/>
  <c r="G138" i="139"/>
  <c r="F138" i="139"/>
  <c r="E138" i="139"/>
  <c r="D138" i="139"/>
  <c r="G137" i="139"/>
  <c r="F137" i="139"/>
  <c r="E137" i="139"/>
  <c r="D137" i="139"/>
  <c r="G136" i="139"/>
  <c r="F136" i="139"/>
  <c r="E136" i="139"/>
  <c r="D136" i="139"/>
  <c r="G135" i="139"/>
  <c r="F135" i="139"/>
  <c r="E135" i="139"/>
  <c r="D135" i="139"/>
  <c r="G134" i="139"/>
  <c r="F134" i="139"/>
  <c r="E134" i="139"/>
  <c r="D134" i="139"/>
  <c r="G133" i="139"/>
  <c r="F133" i="139"/>
  <c r="E133" i="139"/>
  <c r="D133" i="139"/>
  <c r="G132" i="139"/>
  <c r="F132" i="139"/>
  <c r="E132" i="139"/>
  <c r="D132" i="139"/>
  <c r="G131" i="139"/>
  <c r="F131" i="139"/>
  <c r="E131" i="139"/>
  <c r="D131" i="139"/>
  <c r="G130" i="139"/>
  <c r="F130" i="139"/>
  <c r="E130" i="139"/>
  <c r="D130" i="139"/>
  <c r="G129" i="139"/>
  <c r="F129" i="139"/>
  <c r="E129" i="139"/>
  <c r="D129" i="139"/>
  <c r="G128" i="139"/>
  <c r="F128" i="139"/>
  <c r="E128" i="139"/>
  <c r="D128" i="139"/>
  <c r="G127" i="139"/>
  <c r="F127" i="139"/>
  <c r="E127" i="139"/>
  <c r="D127" i="139"/>
  <c r="G126" i="139"/>
  <c r="F126" i="139"/>
  <c r="E126" i="139"/>
  <c r="D126" i="139"/>
  <c r="G125" i="139"/>
  <c r="F125" i="139"/>
  <c r="E125" i="139"/>
  <c r="D125" i="139"/>
  <c r="G124" i="139"/>
  <c r="F124" i="139"/>
  <c r="E124" i="139"/>
  <c r="D124" i="139"/>
  <c r="G123" i="139"/>
  <c r="F123" i="139"/>
  <c r="E123" i="139"/>
  <c r="D123" i="139"/>
  <c r="G122" i="139"/>
  <c r="F122" i="139"/>
  <c r="E122" i="139"/>
  <c r="D122" i="139"/>
  <c r="G121" i="139"/>
  <c r="F121" i="139"/>
  <c r="E121" i="139"/>
  <c r="D121" i="139"/>
  <c r="G120" i="139"/>
  <c r="F120" i="139"/>
  <c r="E120" i="139"/>
  <c r="D120" i="139"/>
  <c r="G119" i="139"/>
  <c r="F119" i="139"/>
  <c r="E119" i="139"/>
  <c r="D119" i="139"/>
  <c r="G118" i="139"/>
  <c r="F118" i="139"/>
  <c r="E118" i="139"/>
  <c r="D118" i="139"/>
  <c r="G117" i="139"/>
  <c r="F117" i="139"/>
  <c r="E117" i="139"/>
  <c r="D117" i="139"/>
  <c r="G116" i="139"/>
  <c r="F116" i="139"/>
  <c r="E116" i="139"/>
  <c r="D116" i="139"/>
  <c r="G115" i="139"/>
  <c r="F115" i="139"/>
  <c r="E115" i="139"/>
  <c r="D115" i="139"/>
  <c r="G114" i="139"/>
  <c r="F114" i="139"/>
  <c r="E114" i="139"/>
  <c r="D114" i="139"/>
  <c r="G113" i="139"/>
  <c r="F113" i="139"/>
  <c r="E113" i="139"/>
  <c r="D113" i="139"/>
  <c r="G112" i="139"/>
  <c r="F112" i="139"/>
  <c r="E112" i="139"/>
  <c r="D112" i="139"/>
  <c r="G111" i="139"/>
  <c r="F111" i="139"/>
  <c r="E111" i="139"/>
  <c r="D111" i="139"/>
  <c r="G110" i="139"/>
  <c r="F110" i="139"/>
  <c r="E110" i="139"/>
  <c r="D110" i="139"/>
  <c r="G109" i="139"/>
  <c r="F109" i="139"/>
  <c r="E109" i="139"/>
  <c r="D109" i="139"/>
  <c r="G108" i="139"/>
  <c r="F108" i="139"/>
  <c r="E108" i="139"/>
  <c r="D108" i="139"/>
  <c r="G107" i="139"/>
  <c r="F107" i="139"/>
  <c r="E107" i="139"/>
  <c r="D107" i="139"/>
  <c r="G106" i="139"/>
  <c r="F106" i="139"/>
  <c r="E106" i="139"/>
  <c r="D106" i="139"/>
  <c r="G105" i="139"/>
  <c r="F105" i="139"/>
  <c r="E105" i="139"/>
  <c r="D105" i="139"/>
  <c r="G104" i="139"/>
  <c r="F104" i="139"/>
  <c r="E104" i="139"/>
  <c r="D104" i="139"/>
  <c r="G103" i="139"/>
  <c r="F103" i="139"/>
  <c r="E103" i="139"/>
  <c r="D103" i="139"/>
  <c r="G102" i="139"/>
  <c r="F102" i="139"/>
  <c r="E102" i="139"/>
  <c r="D102" i="139"/>
  <c r="G101" i="139"/>
  <c r="F101" i="139"/>
  <c r="E101" i="139"/>
  <c r="D101" i="139"/>
  <c r="G100" i="139"/>
  <c r="F100" i="139"/>
  <c r="E100" i="139"/>
  <c r="D100" i="139"/>
  <c r="G99" i="139"/>
  <c r="F99" i="139"/>
  <c r="E99" i="139"/>
  <c r="D99" i="139"/>
  <c r="G98" i="139"/>
  <c r="F98" i="139"/>
  <c r="E98" i="139"/>
  <c r="D98" i="139"/>
  <c r="G97" i="139"/>
  <c r="F97" i="139"/>
  <c r="E97" i="139"/>
  <c r="D97" i="139"/>
  <c r="G96" i="139"/>
  <c r="F96" i="139"/>
  <c r="E96" i="139"/>
  <c r="D96" i="139"/>
  <c r="G95" i="139"/>
  <c r="F95" i="139"/>
  <c r="E95" i="139"/>
  <c r="D95" i="139"/>
  <c r="G94" i="139"/>
  <c r="F94" i="139"/>
  <c r="E94" i="139"/>
  <c r="D94" i="139"/>
  <c r="G93" i="139"/>
  <c r="F93" i="139"/>
  <c r="E93" i="139"/>
  <c r="D93" i="139"/>
  <c r="G92" i="139"/>
  <c r="F92" i="139"/>
  <c r="E92" i="139"/>
  <c r="D92" i="139"/>
  <c r="G91" i="139"/>
  <c r="F91" i="139"/>
  <c r="E91" i="139"/>
  <c r="D91" i="139"/>
  <c r="G90" i="139"/>
  <c r="F90" i="139"/>
  <c r="E90" i="139"/>
  <c r="D90" i="139"/>
  <c r="G89" i="139"/>
  <c r="F89" i="139"/>
  <c r="E89" i="139"/>
  <c r="D89" i="139"/>
  <c r="G88" i="139"/>
  <c r="F88" i="139"/>
  <c r="E88" i="139"/>
  <c r="D88" i="139"/>
  <c r="G87" i="139"/>
  <c r="F87" i="139"/>
  <c r="E87" i="139"/>
  <c r="D87" i="139"/>
  <c r="G86" i="139"/>
  <c r="F86" i="139"/>
  <c r="E86" i="139"/>
  <c r="D86" i="139"/>
  <c r="G85" i="139"/>
  <c r="F85" i="139"/>
  <c r="E85" i="139"/>
  <c r="D85" i="139"/>
  <c r="G84" i="139"/>
  <c r="F84" i="139"/>
  <c r="E84" i="139"/>
  <c r="D84" i="139"/>
  <c r="G83" i="139"/>
  <c r="F83" i="139"/>
  <c r="E83" i="139"/>
  <c r="D83" i="139"/>
  <c r="G82" i="139"/>
  <c r="F82" i="139"/>
  <c r="E82" i="139"/>
  <c r="D82" i="139"/>
  <c r="G81" i="139"/>
  <c r="F81" i="139"/>
  <c r="E81" i="139"/>
  <c r="D81" i="139"/>
  <c r="G80" i="139"/>
  <c r="F80" i="139"/>
  <c r="E80" i="139"/>
  <c r="D80" i="139"/>
  <c r="G79" i="139"/>
  <c r="F79" i="139"/>
  <c r="E79" i="139"/>
  <c r="D79" i="139"/>
  <c r="G78" i="139"/>
  <c r="F78" i="139"/>
  <c r="E78" i="139"/>
  <c r="D78" i="139"/>
  <c r="G77" i="139"/>
  <c r="F77" i="139"/>
  <c r="E77" i="139"/>
  <c r="D77" i="139"/>
  <c r="G76" i="139"/>
  <c r="F76" i="139"/>
  <c r="E76" i="139"/>
  <c r="D76" i="139"/>
  <c r="G75" i="139"/>
  <c r="F75" i="139"/>
  <c r="E75" i="139"/>
  <c r="D75" i="139"/>
  <c r="G74" i="139"/>
  <c r="F74" i="139"/>
  <c r="E74" i="139"/>
  <c r="D74" i="139"/>
  <c r="G73" i="139"/>
  <c r="F73" i="139"/>
  <c r="E73" i="139"/>
  <c r="D73" i="139"/>
  <c r="G72" i="139"/>
  <c r="F72" i="139"/>
  <c r="E72" i="139"/>
  <c r="D72" i="139"/>
  <c r="G71" i="139"/>
  <c r="F71" i="139"/>
  <c r="E71" i="139"/>
  <c r="D71" i="139"/>
  <c r="G70" i="139"/>
  <c r="F70" i="139"/>
  <c r="E70" i="139"/>
  <c r="D70" i="139"/>
  <c r="V69" i="139"/>
  <c r="G69" i="139"/>
  <c r="F69" i="139"/>
  <c r="E69" i="139"/>
  <c r="D69" i="139"/>
  <c r="G68" i="139"/>
  <c r="F68" i="139"/>
  <c r="E68" i="139"/>
  <c r="D68" i="139"/>
  <c r="V67" i="139"/>
  <c r="G67" i="139"/>
  <c r="F67" i="139"/>
  <c r="E67" i="139"/>
  <c r="D67" i="139"/>
  <c r="G66" i="139"/>
  <c r="F66" i="139"/>
  <c r="E66" i="139"/>
  <c r="D66" i="139"/>
  <c r="V65" i="139"/>
  <c r="G65" i="139"/>
  <c r="F65" i="139"/>
  <c r="E65" i="139"/>
  <c r="D65" i="139"/>
  <c r="G64" i="139"/>
  <c r="F64" i="139"/>
  <c r="E64" i="139"/>
  <c r="D64" i="139"/>
  <c r="V63" i="139"/>
  <c r="G63" i="139"/>
  <c r="F63" i="139"/>
  <c r="E63" i="139"/>
  <c r="D63" i="139"/>
  <c r="G62" i="139"/>
  <c r="F62" i="139"/>
  <c r="E62" i="139"/>
  <c r="D62" i="139"/>
  <c r="V61" i="139"/>
  <c r="G61" i="139"/>
  <c r="F61" i="139"/>
  <c r="E61" i="139"/>
  <c r="D61" i="139"/>
  <c r="G60" i="139"/>
  <c r="F60" i="139"/>
  <c r="E60" i="139"/>
  <c r="D60" i="139"/>
  <c r="V59" i="139"/>
  <c r="G59" i="139"/>
  <c r="F59" i="139"/>
  <c r="E59" i="139"/>
  <c r="D59" i="139"/>
  <c r="G58" i="139"/>
  <c r="F58" i="139"/>
  <c r="E58" i="139"/>
  <c r="D58" i="139"/>
  <c r="V57" i="139"/>
  <c r="G57" i="139"/>
  <c r="F57" i="139"/>
  <c r="E57" i="139"/>
  <c r="D57" i="139"/>
  <c r="G56" i="139"/>
  <c r="F56" i="139"/>
  <c r="E56" i="139"/>
  <c r="D56" i="139"/>
  <c r="V55" i="139"/>
  <c r="G55" i="139"/>
  <c r="F55" i="139"/>
  <c r="E55" i="139"/>
  <c r="D55" i="139"/>
  <c r="G54" i="139"/>
  <c r="F54" i="139"/>
  <c r="E54" i="139"/>
  <c r="D54" i="139"/>
  <c r="V53" i="139"/>
  <c r="G53" i="139"/>
  <c r="F53" i="139"/>
  <c r="E53" i="139"/>
  <c r="D53" i="139"/>
  <c r="G52" i="139"/>
  <c r="F52" i="139"/>
  <c r="E52" i="139"/>
  <c r="D52" i="139"/>
  <c r="V51" i="139"/>
  <c r="G51" i="139"/>
  <c r="F51" i="139"/>
  <c r="E51" i="139"/>
  <c r="D51" i="139"/>
  <c r="G50" i="139"/>
  <c r="F50" i="139"/>
  <c r="E50" i="139"/>
  <c r="D50" i="139"/>
  <c r="V49" i="139"/>
  <c r="G49" i="139"/>
  <c r="F49" i="139"/>
  <c r="E49" i="139"/>
  <c r="D49" i="139"/>
  <c r="G48" i="139"/>
  <c r="F48" i="139"/>
  <c r="E48" i="139"/>
  <c r="D48" i="139"/>
  <c r="V47" i="139"/>
  <c r="G47" i="139"/>
  <c r="F47" i="139"/>
  <c r="E47" i="139"/>
  <c r="D47" i="139"/>
  <c r="G46" i="139"/>
  <c r="F46" i="139"/>
  <c r="E46" i="139"/>
  <c r="D46" i="139"/>
  <c r="V45" i="139"/>
  <c r="G45" i="139"/>
  <c r="F45" i="139"/>
  <c r="E45" i="139"/>
  <c r="D45" i="139"/>
  <c r="G44" i="139"/>
  <c r="F44" i="139"/>
  <c r="E44" i="139"/>
  <c r="D44" i="139"/>
  <c r="V43" i="139"/>
  <c r="G43" i="139"/>
  <c r="F43" i="139"/>
  <c r="E43" i="139"/>
  <c r="D43" i="139"/>
  <c r="G42" i="139"/>
  <c r="F42" i="139"/>
  <c r="E42" i="139"/>
  <c r="D42" i="139"/>
  <c r="V41" i="139"/>
  <c r="G41" i="139"/>
  <c r="F41" i="139"/>
  <c r="E41" i="139"/>
  <c r="D41" i="139"/>
  <c r="G40" i="139"/>
  <c r="F40" i="139"/>
  <c r="E40" i="139"/>
  <c r="D40" i="139"/>
  <c r="V39" i="139"/>
  <c r="G39" i="139"/>
  <c r="F39" i="139"/>
  <c r="E39" i="139"/>
  <c r="D39" i="139"/>
  <c r="G38" i="139"/>
  <c r="F38" i="139"/>
  <c r="E38" i="139"/>
  <c r="D38" i="139"/>
  <c r="V37" i="139"/>
  <c r="G37" i="139"/>
  <c r="F37" i="139"/>
  <c r="E37" i="139"/>
  <c r="D37" i="139"/>
  <c r="G36" i="139"/>
  <c r="F36" i="139"/>
  <c r="E36" i="139"/>
  <c r="D36" i="139"/>
  <c r="V35" i="139"/>
  <c r="G35" i="139"/>
  <c r="F35" i="139"/>
  <c r="E35" i="139"/>
  <c r="D35" i="139"/>
  <c r="G34" i="139"/>
  <c r="F34" i="139"/>
  <c r="E34" i="139"/>
  <c r="D34" i="139"/>
  <c r="V33" i="139"/>
  <c r="G33" i="139"/>
  <c r="F33" i="139"/>
  <c r="E33" i="139"/>
  <c r="V31" i="139"/>
  <c r="W25" i="139"/>
  <c r="W69" i="139" s="1"/>
  <c r="X25" i="139"/>
  <c r="W24" i="139"/>
  <c r="W67" i="139" s="1"/>
  <c r="X24" i="139"/>
  <c r="W23" i="139"/>
  <c r="W65" i="139" s="1"/>
  <c r="W22" i="139"/>
  <c r="W63" i="139" s="1"/>
  <c r="X22" i="139"/>
  <c r="X63" i="139" s="1"/>
  <c r="W21" i="139"/>
  <c r="W61" i="139" s="1"/>
  <c r="X21" i="139"/>
  <c r="W20" i="139"/>
  <c r="W59" i="139" s="1"/>
  <c r="X20" i="139"/>
  <c r="W16" i="139"/>
  <c r="W51" i="139" s="1"/>
  <c r="C3" i="139"/>
  <c r="C2" i="139"/>
  <c r="G26" i="100"/>
  <c r="F26" i="100" s="1"/>
  <c r="G25" i="100"/>
  <c r="F25" i="100" s="1"/>
  <c r="G24" i="100"/>
  <c r="F24" i="100" s="1"/>
  <c r="G23" i="100"/>
  <c r="F23" i="100" s="1"/>
  <c r="G22" i="100"/>
  <c r="F22" i="100" s="1"/>
  <c r="G21" i="100"/>
  <c r="F21" i="100" s="1"/>
  <c r="G20" i="100"/>
  <c r="F20" i="100" s="1"/>
  <c r="G19" i="100"/>
  <c r="F19" i="100" s="1"/>
  <c r="G18" i="100"/>
  <c r="F18" i="100" s="1"/>
  <c r="G17" i="100"/>
  <c r="F17" i="100" s="1"/>
  <c r="G16" i="100"/>
  <c r="F16" i="100" s="1"/>
  <c r="G15" i="100"/>
  <c r="F15" i="100" s="1"/>
  <c r="G14" i="100"/>
  <c r="F14" i="100" s="1"/>
  <c r="G13" i="100"/>
  <c r="F13" i="100" s="1"/>
  <c r="G12" i="100"/>
  <c r="F12" i="100" s="1"/>
  <c r="G11" i="100"/>
  <c r="F11" i="100" s="1"/>
  <c r="G10" i="100"/>
  <c r="F10" i="100" s="1"/>
  <c r="G9" i="100"/>
  <c r="F9" i="100" s="1"/>
  <c r="G8" i="100"/>
  <c r="F8" i="100" s="1"/>
  <c r="G7" i="100"/>
  <c r="F7" i="100" s="1"/>
  <c r="Z33" i="154" l="1"/>
  <c r="Z65" i="120"/>
  <c r="Z71" i="120"/>
  <c r="AB16" i="140"/>
  <c r="Z50" i="140" s="1"/>
  <c r="AB13" i="142"/>
  <c r="Z44" i="142" s="1"/>
  <c r="AB17" i="148"/>
  <c r="Z52" i="148" s="1"/>
  <c r="AB19" i="150"/>
  <c r="Z56" i="150" s="1"/>
  <c r="AB20" i="151"/>
  <c r="Z58" i="151" s="1"/>
  <c r="AB11" i="153"/>
  <c r="Z40" i="153" s="1"/>
  <c r="AB27" i="153"/>
  <c r="Z72" i="153" s="1"/>
  <c r="Y33" i="153"/>
  <c r="Z57" i="154"/>
  <c r="Y53" i="155"/>
  <c r="AB21" i="142"/>
  <c r="Z60" i="142" s="1"/>
  <c r="Y49" i="142"/>
  <c r="AB21" i="148"/>
  <c r="Z60" i="148" s="1"/>
  <c r="AB27" i="150"/>
  <c r="Z72" i="150" s="1"/>
  <c r="Y57" i="150"/>
  <c r="Y63" i="150"/>
  <c r="Y69" i="150"/>
  <c r="AB8" i="151"/>
  <c r="Z34" i="151" s="1"/>
  <c r="AB24" i="151"/>
  <c r="Z66" i="151" s="1"/>
  <c r="AB15" i="153"/>
  <c r="Z48" i="153" s="1"/>
  <c r="Y49" i="153"/>
  <c r="AB11" i="156"/>
  <c r="Z40" i="156" s="1"/>
  <c r="Z57" i="158"/>
  <c r="Y32" i="140"/>
  <c r="Y32" i="148"/>
  <c r="Y57" i="140"/>
  <c r="Z49" i="143"/>
  <c r="Z55" i="143"/>
  <c r="AB8" i="144"/>
  <c r="Z34" i="144" s="1"/>
  <c r="Z63" i="147"/>
  <c r="Z63" i="156"/>
  <c r="Y43" i="157"/>
  <c r="Y57" i="157"/>
  <c r="Z65" i="158"/>
  <c r="X19" i="139"/>
  <c r="X57" i="139" s="1"/>
  <c r="I7" i="139"/>
  <c r="AB20" i="140"/>
  <c r="Z58" i="140" s="1"/>
  <c r="Y65" i="140"/>
  <c r="Z61" i="141"/>
  <c r="AB9" i="142"/>
  <c r="Z36" i="142" s="1"/>
  <c r="AB25" i="142"/>
  <c r="Z68" i="142" s="1"/>
  <c r="Y33" i="142"/>
  <c r="Y39" i="142"/>
  <c r="Y65" i="142"/>
  <c r="Y71" i="142"/>
  <c r="AB12" i="144"/>
  <c r="Z42" i="144" s="1"/>
  <c r="Y49" i="144"/>
  <c r="Y53" i="145"/>
  <c r="Y59" i="145"/>
  <c r="Z32" i="147"/>
  <c r="AB11" i="148"/>
  <c r="Z40" i="148" s="1"/>
  <c r="AB19" i="148"/>
  <c r="Z56" i="148" s="1"/>
  <c r="AB27" i="148"/>
  <c r="Z72" i="148" s="1"/>
  <c r="Y33" i="148"/>
  <c r="Z47" i="148"/>
  <c r="Z43" i="149"/>
  <c r="Z49" i="149"/>
  <c r="AB23" i="150"/>
  <c r="Z64" i="150" s="1"/>
  <c r="AB14" i="151"/>
  <c r="Z46" i="151" s="1"/>
  <c r="AB22" i="151"/>
  <c r="Z62" i="151" s="1"/>
  <c r="Z37" i="151"/>
  <c r="Y71" i="151"/>
  <c r="Z55" i="152"/>
  <c r="Z61" i="152"/>
  <c r="N6" i="153"/>
  <c r="AB13" i="153"/>
  <c r="Z44" i="153" s="1"/>
  <c r="AB21" i="153"/>
  <c r="Z60" i="153" s="1"/>
  <c r="Z47" i="156"/>
  <c r="Y32" i="143"/>
  <c r="AB12" i="140"/>
  <c r="Z42" i="140" s="1"/>
  <c r="Y49" i="140"/>
  <c r="AB17" i="142"/>
  <c r="Z52" i="142" s="1"/>
  <c r="Y55" i="142"/>
  <c r="Z33" i="143"/>
  <c r="AB20" i="144"/>
  <c r="Z58" i="144" s="1"/>
  <c r="Y33" i="144"/>
  <c r="Y65" i="144"/>
  <c r="Y37" i="145"/>
  <c r="Y43" i="145"/>
  <c r="Y69" i="145"/>
  <c r="Z47" i="147"/>
  <c r="AB23" i="148"/>
  <c r="Z64" i="148" s="1"/>
  <c r="Y49" i="148"/>
  <c r="Z33" i="149"/>
  <c r="Z59" i="149"/>
  <c r="Z65" i="149"/>
  <c r="AB15" i="150"/>
  <c r="Z48" i="150" s="1"/>
  <c r="AB18" i="151"/>
  <c r="Z54" i="151" s="1"/>
  <c r="AB26" i="151"/>
  <c r="Z70" i="151" s="1"/>
  <c r="Y39" i="151"/>
  <c r="Z39" i="152"/>
  <c r="Z45" i="152"/>
  <c r="Z71" i="152"/>
  <c r="AB9" i="153"/>
  <c r="Z36" i="153" s="1"/>
  <c r="AB17" i="153"/>
  <c r="Z52" i="153" s="1"/>
  <c r="AB25" i="153"/>
  <c r="Z68" i="153" s="1"/>
  <c r="Z45" i="155"/>
  <c r="Z45" i="141"/>
  <c r="Y41" i="144"/>
  <c r="Y59" i="157"/>
  <c r="AA8" i="120"/>
  <c r="Y34" i="120" s="1"/>
  <c r="Z35" i="120"/>
  <c r="AB9" i="120"/>
  <c r="Z36" i="120" s="1"/>
  <c r="AA12" i="120"/>
  <c r="Y42" i="120" s="1"/>
  <c r="Z43" i="120"/>
  <c r="AB13" i="120"/>
  <c r="Z44" i="120" s="1"/>
  <c r="AA16" i="120"/>
  <c r="Y50" i="120" s="1"/>
  <c r="Z51" i="120"/>
  <c r="AB17" i="120"/>
  <c r="Z52" i="120" s="1"/>
  <c r="AA20" i="120"/>
  <c r="Y58" i="120" s="1"/>
  <c r="Z59" i="120"/>
  <c r="AB21" i="120"/>
  <c r="Z60" i="120" s="1"/>
  <c r="AA24" i="120"/>
  <c r="Y66" i="120" s="1"/>
  <c r="Z67" i="120"/>
  <c r="AB25" i="120"/>
  <c r="Z68" i="120" s="1"/>
  <c r="AA8" i="140"/>
  <c r="Y34" i="140" s="1"/>
  <c r="AA11" i="141"/>
  <c r="Y40" i="141" s="1"/>
  <c r="AA15" i="141"/>
  <c r="Y48" i="141" s="1"/>
  <c r="AA19" i="141"/>
  <c r="Y56" i="141" s="1"/>
  <c r="AA23" i="141"/>
  <c r="Y64" i="141" s="1"/>
  <c r="AA27" i="141"/>
  <c r="Y72" i="141" s="1"/>
  <c r="Z33" i="141"/>
  <c r="Z49" i="141"/>
  <c r="Z65" i="141"/>
  <c r="Z47" i="142"/>
  <c r="AA8" i="143"/>
  <c r="Y34" i="143" s="1"/>
  <c r="Z35" i="143"/>
  <c r="AB9" i="143"/>
  <c r="Z36" i="143" s="1"/>
  <c r="AA12" i="143"/>
  <c r="Y42" i="143" s="1"/>
  <c r="Z43" i="143"/>
  <c r="AB13" i="143"/>
  <c r="Z44" i="143" s="1"/>
  <c r="AA16" i="143"/>
  <c r="Y50" i="143" s="1"/>
  <c r="Z51" i="143"/>
  <c r="AB17" i="143"/>
  <c r="Z52" i="143" s="1"/>
  <c r="AA20" i="143"/>
  <c r="Y58" i="143" s="1"/>
  <c r="Z59" i="143"/>
  <c r="AB21" i="143"/>
  <c r="Z60" i="143" s="1"/>
  <c r="AA24" i="143"/>
  <c r="Y66" i="143" s="1"/>
  <c r="Z67" i="143"/>
  <c r="AB25" i="143"/>
  <c r="Z68" i="143" s="1"/>
  <c r="Z61" i="144"/>
  <c r="AB22" i="144"/>
  <c r="Z62" i="144" s="1"/>
  <c r="AA10" i="120"/>
  <c r="Y38" i="120" s="1"/>
  <c r="AA14" i="120"/>
  <c r="Y46" i="120" s="1"/>
  <c r="Z47" i="120"/>
  <c r="AB15" i="120"/>
  <c r="Z48" i="120" s="1"/>
  <c r="AA18" i="120"/>
  <c r="Y54" i="120" s="1"/>
  <c r="AA22" i="120"/>
  <c r="Y62" i="120" s="1"/>
  <c r="Z63" i="120"/>
  <c r="AB23" i="120"/>
  <c r="Z64" i="120" s="1"/>
  <c r="AA26" i="120"/>
  <c r="Y70" i="120" s="1"/>
  <c r="Z55" i="120"/>
  <c r="AB10" i="140"/>
  <c r="Z38" i="140" s="1"/>
  <c r="AB14" i="140"/>
  <c r="Z46" i="140" s="1"/>
  <c r="AB18" i="140"/>
  <c r="Z54" i="140" s="1"/>
  <c r="AB22" i="140"/>
  <c r="Z62" i="140" s="1"/>
  <c r="AB26" i="140"/>
  <c r="Z70" i="140" s="1"/>
  <c r="AA9" i="141"/>
  <c r="Y36" i="141" s="1"/>
  <c r="AA13" i="141"/>
  <c r="Y44" i="141" s="1"/>
  <c r="AA17" i="141"/>
  <c r="Y52" i="141" s="1"/>
  <c r="AA21" i="141"/>
  <c r="Y60" i="141" s="1"/>
  <c r="AA25" i="141"/>
  <c r="Y68" i="141" s="1"/>
  <c r="Z37" i="141"/>
  <c r="Z41" i="141"/>
  <c r="Z53" i="141"/>
  <c r="Z57" i="141"/>
  <c r="Z69" i="141"/>
  <c r="AB11" i="142"/>
  <c r="Z40" i="142" s="1"/>
  <c r="AB19" i="142"/>
  <c r="Z56" i="142" s="1"/>
  <c r="AB23" i="142"/>
  <c r="Z64" i="142" s="1"/>
  <c r="AB27" i="142"/>
  <c r="Z72" i="142" s="1"/>
  <c r="AA10" i="143"/>
  <c r="Y38" i="143" s="1"/>
  <c r="AA14" i="143"/>
  <c r="Y46" i="143" s="1"/>
  <c r="Z47" i="143"/>
  <c r="AB15" i="143"/>
  <c r="Z48" i="143" s="1"/>
  <c r="AA18" i="143"/>
  <c r="Y54" i="143" s="1"/>
  <c r="AA22" i="143"/>
  <c r="Y62" i="143" s="1"/>
  <c r="Z63" i="143"/>
  <c r="AB23" i="143"/>
  <c r="Z64" i="143" s="1"/>
  <c r="AA26" i="143"/>
  <c r="Y70" i="143" s="1"/>
  <c r="Z39" i="143"/>
  <c r="Z71" i="143"/>
  <c r="AB10" i="144"/>
  <c r="Z38" i="144" s="1"/>
  <c r="AB14" i="144"/>
  <c r="Z46" i="144" s="1"/>
  <c r="AB18" i="144"/>
  <c r="Z54" i="144" s="1"/>
  <c r="I15" i="139"/>
  <c r="AB24" i="144"/>
  <c r="Z66" i="144" s="1"/>
  <c r="AB26" i="144"/>
  <c r="Z70" i="144" s="1"/>
  <c r="AB8" i="145"/>
  <c r="Z34" i="145" s="1"/>
  <c r="AB10" i="145"/>
  <c r="Z38" i="145" s="1"/>
  <c r="AB12" i="145"/>
  <c r="Z42" i="145" s="1"/>
  <c r="AB14" i="145"/>
  <c r="Z46" i="145" s="1"/>
  <c r="AB16" i="145"/>
  <c r="Z50" i="145" s="1"/>
  <c r="AB18" i="145"/>
  <c r="Z54" i="145" s="1"/>
  <c r="AB20" i="145"/>
  <c r="Z58" i="145" s="1"/>
  <c r="AB22" i="145"/>
  <c r="Z62" i="145" s="1"/>
  <c r="AB24" i="145"/>
  <c r="Z66" i="145" s="1"/>
  <c r="AB26" i="145"/>
  <c r="Z70" i="145" s="1"/>
  <c r="Z35" i="145"/>
  <c r="Z51" i="145"/>
  <c r="Z67" i="145"/>
  <c r="AA9" i="146"/>
  <c r="Y36" i="146" s="1"/>
  <c r="AA11" i="146"/>
  <c r="Y40" i="146" s="1"/>
  <c r="AA13" i="146"/>
  <c r="Y44" i="146" s="1"/>
  <c r="AA15" i="146"/>
  <c r="Y48" i="146" s="1"/>
  <c r="AA17" i="146"/>
  <c r="Y52" i="146" s="1"/>
  <c r="AA19" i="146"/>
  <c r="Y56" i="146" s="1"/>
  <c r="AA21" i="146"/>
  <c r="Y60" i="146" s="1"/>
  <c r="AA23" i="146"/>
  <c r="Y64" i="146" s="1"/>
  <c r="AA25" i="146"/>
  <c r="Y68" i="146" s="1"/>
  <c r="AA27" i="146"/>
  <c r="Y72" i="146" s="1"/>
  <c r="Z37" i="146"/>
  <c r="Z45" i="146"/>
  <c r="Z53" i="146"/>
  <c r="Z61" i="146"/>
  <c r="Z69" i="146"/>
  <c r="AA9" i="147"/>
  <c r="Y36" i="147" s="1"/>
  <c r="AA11" i="147"/>
  <c r="Y40" i="147" s="1"/>
  <c r="AA13" i="147"/>
  <c r="Y44" i="147" s="1"/>
  <c r="AA15" i="147"/>
  <c r="Y48" i="147" s="1"/>
  <c r="AA17" i="147"/>
  <c r="Y52" i="147" s="1"/>
  <c r="AA19" i="147"/>
  <c r="Y56" i="147" s="1"/>
  <c r="AA21" i="147"/>
  <c r="Y60" i="147" s="1"/>
  <c r="AA23" i="147"/>
  <c r="Y64" i="147" s="1"/>
  <c r="AA25" i="147"/>
  <c r="Y68" i="147" s="1"/>
  <c r="AA27" i="147"/>
  <c r="Y72" i="147" s="1"/>
  <c r="Y33" i="147"/>
  <c r="Y49" i="147"/>
  <c r="Y65" i="147"/>
  <c r="AB24" i="148"/>
  <c r="Z66" i="148" s="1"/>
  <c r="Z65" i="148"/>
  <c r="Z41" i="148"/>
  <c r="AA10" i="149"/>
  <c r="Y38" i="149" s="1"/>
  <c r="AA13" i="149"/>
  <c r="Y44" i="149" s="1"/>
  <c r="Y43" i="149"/>
  <c r="AA14" i="149"/>
  <c r="Y46" i="149" s="1"/>
  <c r="AA18" i="149"/>
  <c r="Y54" i="149" s="1"/>
  <c r="AA21" i="149"/>
  <c r="Y60" i="149" s="1"/>
  <c r="Y59" i="149"/>
  <c r="AA22" i="149"/>
  <c r="Y62" i="149" s="1"/>
  <c r="AA26" i="149"/>
  <c r="Y70" i="149" s="1"/>
  <c r="Y51" i="149"/>
  <c r="Z67" i="150"/>
  <c r="Y45" i="151"/>
  <c r="AA11" i="152"/>
  <c r="Y40" i="152" s="1"/>
  <c r="AA15" i="152"/>
  <c r="Y48" i="152" s="1"/>
  <c r="AA19" i="152"/>
  <c r="Y56" i="152" s="1"/>
  <c r="AA23" i="152"/>
  <c r="Y64" i="152" s="1"/>
  <c r="AA27" i="152"/>
  <c r="Y72" i="152" s="1"/>
  <c r="AA10" i="154"/>
  <c r="Y38" i="154" s="1"/>
  <c r="AA14" i="154"/>
  <c r="Y46" i="154" s="1"/>
  <c r="AA18" i="154"/>
  <c r="Y54" i="154" s="1"/>
  <c r="AA22" i="154"/>
  <c r="Y62" i="154" s="1"/>
  <c r="AA26" i="154"/>
  <c r="Y70" i="154" s="1"/>
  <c r="Z33" i="155"/>
  <c r="AB8" i="155"/>
  <c r="Z34" i="155" s="1"/>
  <c r="AA11" i="155"/>
  <c r="Y40" i="155" s="1"/>
  <c r="Z41" i="155"/>
  <c r="AB12" i="155"/>
  <c r="Z42" i="155" s="1"/>
  <c r="AA15" i="155"/>
  <c r="Y48" i="155" s="1"/>
  <c r="Z49" i="155"/>
  <c r="AB16" i="155"/>
  <c r="Z50" i="155" s="1"/>
  <c r="AA19" i="155"/>
  <c r="Y56" i="155" s="1"/>
  <c r="Z57" i="155"/>
  <c r="AB20" i="155"/>
  <c r="Z58" i="155" s="1"/>
  <c r="AA23" i="155"/>
  <c r="Y64" i="155" s="1"/>
  <c r="Z65" i="155"/>
  <c r="AB24" i="155"/>
  <c r="Z66" i="155" s="1"/>
  <c r="AA27" i="155"/>
  <c r="Y72" i="155" s="1"/>
  <c r="Z43" i="156"/>
  <c r="AB13" i="156"/>
  <c r="Z44" i="156" s="1"/>
  <c r="Z59" i="156"/>
  <c r="AB21" i="156"/>
  <c r="Z60" i="156" s="1"/>
  <c r="AA10" i="157"/>
  <c r="Y38" i="157" s="1"/>
  <c r="AB11" i="157"/>
  <c r="Z40" i="157" s="1"/>
  <c r="Z39" i="157"/>
  <c r="AA18" i="157"/>
  <c r="Y54" i="157" s="1"/>
  <c r="AA26" i="157"/>
  <c r="Y70" i="157" s="1"/>
  <c r="AB27" i="157"/>
  <c r="Z72" i="157" s="1"/>
  <c r="Z71" i="157"/>
  <c r="Z55" i="157"/>
  <c r="AA10" i="158"/>
  <c r="Y38" i="158" s="1"/>
  <c r="AA18" i="158"/>
  <c r="Y54" i="158" s="1"/>
  <c r="AA26" i="158"/>
  <c r="Y70" i="158" s="1"/>
  <c r="D10" i="81"/>
  <c r="Z41" i="120"/>
  <c r="Z57" i="120"/>
  <c r="AA10" i="140"/>
  <c r="Y38" i="140" s="1"/>
  <c r="AA14" i="140"/>
  <c r="Y46" i="140" s="1"/>
  <c r="AA18" i="140"/>
  <c r="Y54" i="140" s="1"/>
  <c r="AA22" i="140"/>
  <c r="Y62" i="140" s="1"/>
  <c r="AA26" i="140"/>
  <c r="Y70" i="140" s="1"/>
  <c r="AA9" i="142"/>
  <c r="Y36" i="142" s="1"/>
  <c r="AA13" i="142"/>
  <c r="Y44" i="142" s="1"/>
  <c r="AA15" i="142"/>
  <c r="Y48" i="142" s="1"/>
  <c r="AA17" i="142"/>
  <c r="Y52" i="142" s="1"/>
  <c r="AA21" i="142"/>
  <c r="Y60" i="142" s="1"/>
  <c r="AA23" i="142"/>
  <c r="Y64" i="142" s="1"/>
  <c r="AA25" i="142"/>
  <c r="Y68" i="142" s="1"/>
  <c r="Y41" i="142"/>
  <c r="Y57" i="142"/>
  <c r="Z41" i="143"/>
  <c r="Z57" i="143"/>
  <c r="AA10" i="144"/>
  <c r="Y38" i="144" s="1"/>
  <c r="AA14" i="144"/>
  <c r="Y46" i="144" s="1"/>
  <c r="AA18" i="144"/>
  <c r="Y54" i="144" s="1"/>
  <c r="AA22" i="144"/>
  <c r="Y62" i="144" s="1"/>
  <c r="AA26" i="144"/>
  <c r="Y70" i="144" s="1"/>
  <c r="AA8" i="145"/>
  <c r="Y34" i="145" s="1"/>
  <c r="AA12" i="145"/>
  <c r="Y42" i="145" s="1"/>
  <c r="AA14" i="145"/>
  <c r="Y46" i="145" s="1"/>
  <c r="AA16" i="145"/>
  <c r="Y50" i="145" s="1"/>
  <c r="AA20" i="145"/>
  <c r="Y58" i="145" s="1"/>
  <c r="AA22" i="145"/>
  <c r="Y62" i="145" s="1"/>
  <c r="AA24" i="145"/>
  <c r="Y66" i="145" s="1"/>
  <c r="Y35" i="145"/>
  <c r="Z43" i="145"/>
  <c r="Y51" i="145"/>
  <c r="Z59" i="145"/>
  <c r="Y67" i="145"/>
  <c r="AB8" i="146"/>
  <c r="Z34" i="146" s="1"/>
  <c r="AB12" i="146"/>
  <c r="Z42" i="146" s="1"/>
  <c r="AB16" i="146"/>
  <c r="Z50" i="146" s="1"/>
  <c r="AB20" i="146"/>
  <c r="Z58" i="146" s="1"/>
  <c r="AB24" i="146"/>
  <c r="Z66" i="146" s="1"/>
  <c r="Z35" i="146"/>
  <c r="Z43" i="146"/>
  <c r="Z51" i="146"/>
  <c r="Z59" i="146"/>
  <c r="Z67" i="146"/>
  <c r="AB9" i="147"/>
  <c r="Z36" i="147" s="1"/>
  <c r="AB11" i="147"/>
  <c r="Z40" i="147" s="1"/>
  <c r="AB13" i="147"/>
  <c r="Z44" i="147" s="1"/>
  <c r="AB17" i="147"/>
  <c r="Z52" i="147" s="1"/>
  <c r="AB19" i="147"/>
  <c r="Z56" i="147" s="1"/>
  <c r="AB21" i="147"/>
  <c r="Z60" i="147" s="1"/>
  <c r="AB25" i="147"/>
  <c r="Z68" i="147" s="1"/>
  <c r="AB27" i="147"/>
  <c r="Z72" i="147" s="1"/>
  <c r="Y41" i="147"/>
  <c r="Y57" i="147"/>
  <c r="AA10" i="148"/>
  <c r="Y38" i="148" s="1"/>
  <c r="AA12" i="148"/>
  <c r="Y42" i="148" s="1"/>
  <c r="AA14" i="148"/>
  <c r="Y46" i="148" s="1"/>
  <c r="AA18" i="148"/>
  <c r="Y54" i="148" s="1"/>
  <c r="AA20" i="148"/>
  <c r="Y58" i="148" s="1"/>
  <c r="AA22" i="148"/>
  <c r="Y62" i="148" s="1"/>
  <c r="AA24" i="148"/>
  <c r="Y66" i="148" s="1"/>
  <c r="AA26" i="148"/>
  <c r="Y70" i="148" s="1"/>
  <c r="Z33" i="148"/>
  <c r="Z49" i="148"/>
  <c r="Z57" i="148"/>
  <c r="AA8" i="149"/>
  <c r="Y34" i="149" s="1"/>
  <c r="AA12" i="149"/>
  <c r="Y42" i="149" s="1"/>
  <c r="AA16" i="149"/>
  <c r="Y50" i="149" s="1"/>
  <c r="AA20" i="149"/>
  <c r="Y58" i="149" s="1"/>
  <c r="AA24" i="149"/>
  <c r="Y66" i="149" s="1"/>
  <c r="Y35" i="149"/>
  <c r="Y67" i="149"/>
  <c r="AB9" i="150"/>
  <c r="Z36" i="150" s="1"/>
  <c r="AB13" i="150"/>
  <c r="Z44" i="150" s="1"/>
  <c r="AB17" i="150"/>
  <c r="Z52" i="150" s="1"/>
  <c r="AB21" i="150"/>
  <c r="Z60" i="150" s="1"/>
  <c r="AA9" i="152"/>
  <c r="Y36" i="152" s="1"/>
  <c r="AA13" i="152"/>
  <c r="Y44" i="152" s="1"/>
  <c r="AA17" i="152"/>
  <c r="Y52" i="152" s="1"/>
  <c r="AA21" i="152"/>
  <c r="Y60" i="152" s="1"/>
  <c r="AA25" i="152"/>
  <c r="Y68" i="152" s="1"/>
  <c r="AA13" i="153"/>
  <c r="Y44" i="153" s="1"/>
  <c r="Y43" i="153"/>
  <c r="AA8" i="154"/>
  <c r="Y34" i="154" s="1"/>
  <c r="AA12" i="154"/>
  <c r="Y42" i="154" s="1"/>
  <c r="AA16" i="154"/>
  <c r="Y50" i="154" s="1"/>
  <c r="AA20" i="154"/>
  <c r="Y58" i="154" s="1"/>
  <c r="AA24" i="154"/>
  <c r="Y66" i="154" s="1"/>
  <c r="AA9" i="155"/>
  <c r="Y36" i="155" s="1"/>
  <c r="AA13" i="155"/>
  <c r="Y44" i="155" s="1"/>
  <c r="AA17" i="155"/>
  <c r="Y52" i="155" s="1"/>
  <c r="Z53" i="155"/>
  <c r="AB18" i="155"/>
  <c r="Z54" i="155" s="1"/>
  <c r="AA21" i="155"/>
  <c r="Y60" i="155" s="1"/>
  <c r="Z61" i="155"/>
  <c r="AB22" i="155"/>
  <c r="Z62" i="155" s="1"/>
  <c r="AA25" i="155"/>
  <c r="Y68" i="155" s="1"/>
  <c r="Z37" i="155"/>
  <c r="Z69" i="155"/>
  <c r="Z35" i="156"/>
  <c r="AB9" i="156"/>
  <c r="Z36" i="156" s="1"/>
  <c r="Z51" i="156"/>
  <c r="AB17" i="156"/>
  <c r="Z52" i="156" s="1"/>
  <c r="Z67" i="156"/>
  <c r="AB25" i="156"/>
  <c r="Z68" i="156" s="1"/>
  <c r="AA14" i="157"/>
  <c r="Y46" i="157" s="1"/>
  <c r="Z47" i="157"/>
  <c r="AB15" i="157"/>
  <c r="Z48" i="157" s="1"/>
  <c r="AA22" i="157"/>
  <c r="Y62" i="157" s="1"/>
  <c r="Z63" i="157"/>
  <c r="AB23" i="157"/>
  <c r="Z64" i="157" s="1"/>
  <c r="AA14" i="158"/>
  <c r="Y46" i="158" s="1"/>
  <c r="AA22" i="158"/>
  <c r="Y62" i="158" s="1"/>
  <c r="AB10" i="149"/>
  <c r="Z38" i="149" s="1"/>
  <c r="AB12" i="149"/>
  <c r="Z42" i="149" s="1"/>
  <c r="AB14" i="149"/>
  <c r="Z46" i="149" s="1"/>
  <c r="AB18" i="149"/>
  <c r="Z54" i="149" s="1"/>
  <c r="AB20" i="149"/>
  <c r="Z58" i="149" s="1"/>
  <c r="AB22" i="149"/>
  <c r="Z62" i="149" s="1"/>
  <c r="Z35" i="149"/>
  <c r="Z51" i="149"/>
  <c r="Z67" i="149"/>
  <c r="AA9" i="150"/>
  <c r="Y36" i="150" s="1"/>
  <c r="AA11" i="150"/>
  <c r="Y40" i="150" s="1"/>
  <c r="AA13" i="150"/>
  <c r="Y44" i="150" s="1"/>
  <c r="AA17" i="150"/>
  <c r="Y52" i="150" s="1"/>
  <c r="AA19" i="150"/>
  <c r="Y56" i="150" s="1"/>
  <c r="AA21" i="150"/>
  <c r="Y60" i="150" s="1"/>
  <c r="AA25" i="150"/>
  <c r="Y68" i="150" s="1"/>
  <c r="AA27" i="150"/>
  <c r="Y72" i="150" s="1"/>
  <c r="Y33" i="150"/>
  <c r="Y49" i="150"/>
  <c r="Y65" i="150"/>
  <c r="AA9" i="151"/>
  <c r="Y36" i="151" s="1"/>
  <c r="AA13" i="151"/>
  <c r="Y44" i="151" s="1"/>
  <c r="AA15" i="151"/>
  <c r="Y48" i="151" s="1"/>
  <c r="AA17" i="151"/>
  <c r="Y52" i="151" s="1"/>
  <c r="AA19" i="151"/>
  <c r="Y56" i="151" s="1"/>
  <c r="AA21" i="151"/>
  <c r="Y60" i="151" s="1"/>
  <c r="AA23" i="151"/>
  <c r="Y64" i="151" s="1"/>
  <c r="AA25" i="151"/>
  <c r="Y68" i="151" s="1"/>
  <c r="AB9" i="152"/>
  <c r="Z36" i="152" s="1"/>
  <c r="AB13" i="152"/>
  <c r="Z44" i="152" s="1"/>
  <c r="AB15" i="152"/>
  <c r="Z48" i="152" s="1"/>
  <c r="AB17" i="152"/>
  <c r="Z52" i="152" s="1"/>
  <c r="AB21" i="152"/>
  <c r="Z60" i="152" s="1"/>
  <c r="AB23" i="152"/>
  <c r="Z64" i="152" s="1"/>
  <c r="AB25" i="152"/>
  <c r="Z68" i="152" s="1"/>
  <c r="Z37" i="152"/>
  <c r="Z53" i="152"/>
  <c r="Z69" i="152"/>
  <c r="AA10" i="153"/>
  <c r="Y38" i="153" s="1"/>
  <c r="AA12" i="153"/>
  <c r="Y42" i="153" s="1"/>
  <c r="AA14" i="153"/>
  <c r="Y46" i="153" s="1"/>
  <c r="AA18" i="153"/>
  <c r="Y54" i="153" s="1"/>
  <c r="AA20" i="153"/>
  <c r="Y58" i="153" s="1"/>
  <c r="AA22" i="153"/>
  <c r="Y62" i="153" s="1"/>
  <c r="AA26" i="153"/>
  <c r="Y70" i="153" s="1"/>
  <c r="AB10" i="154"/>
  <c r="Z38" i="154" s="1"/>
  <c r="AB12" i="154"/>
  <c r="Z42" i="154" s="1"/>
  <c r="AB14" i="154"/>
  <c r="Z46" i="154" s="1"/>
  <c r="AB16" i="154"/>
  <c r="Z50" i="154" s="1"/>
  <c r="AB18" i="154"/>
  <c r="Z54" i="154" s="1"/>
  <c r="AB22" i="154"/>
  <c r="Z62" i="154" s="1"/>
  <c r="AB24" i="154"/>
  <c r="Z66" i="154" s="1"/>
  <c r="AB26" i="154"/>
  <c r="Z70" i="154" s="1"/>
  <c r="Y45" i="155"/>
  <c r="Y35" i="156"/>
  <c r="AA9" i="156"/>
  <c r="Y36" i="156" s="1"/>
  <c r="AB10" i="156"/>
  <c r="Z38" i="156" s="1"/>
  <c r="Z37" i="156"/>
  <c r="AB14" i="156"/>
  <c r="Z46" i="156" s="1"/>
  <c r="Z45" i="156"/>
  <c r="AB18" i="156"/>
  <c r="Z54" i="156" s="1"/>
  <c r="Z53" i="156"/>
  <c r="AB22" i="156"/>
  <c r="Z62" i="156" s="1"/>
  <c r="Z61" i="156"/>
  <c r="AB26" i="156"/>
  <c r="Z70" i="156" s="1"/>
  <c r="Z69" i="156"/>
  <c r="AA8" i="157"/>
  <c r="Y34" i="157" s="1"/>
  <c r="Z35" i="157"/>
  <c r="AB9" i="157"/>
  <c r="Z36" i="157" s="1"/>
  <c r="AA12" i="157"/>
  <c r="Y42" i="157" s="1"/>
  <c r="Z43" i="157"/>
  <c r="AB13" i="157"/>
  <c r="Z44" i="157" s="1"/>
  <c r="AA16" i="157"/>
  <c r="Y50" i="157" s="1"/>
  <c r="Z51" i="157"/>
  <c r="AB17" i="157"/>
  <c r="Z52" i="157" s="1"/>
  <c r="Z59" i="157"/>
  <c r="AB21" i="157"/>
  <c r="Z60" i="157" s="1"/>
  <c r="AA24" i="157"/>
  <c r="Y66" i="157" s="1"/>
  <c r="Z67" i="157"/>
  <c r="AB25" i="157"/>
  <c r="Z68" i="157" s="1"/>
  <c r="AA8" i="158"/>
  <c r="Y34" i="158" s="1"/>
  <c r="AA12" i="158"/>
  <c r="Y42" i="158" s="1"/>
  <c r="AA16" i="158"/>
  <c r="Y50" i="158" s="1"/>
  <c r="AA20" i="158"/>
  <c r="Y58" i="158" s="1"/>
  <c r="AA24" i="158"/>
  <c r="Y66" i="158" s="1"/>
  <c r="Y16" i="139"/>
  <c r="W52" i="139" s="1"/>
  <c r="AA11" i="156"/>
  <c r="Y40" i="156" s="1"/>
  <c r="AA13" i="156"/>
  <c r="Y44" i="156" s="1"/>
  <c r="AA15" i="156"/>
  <c r="Y48" i="156" s="1"/>
  <c r="AA17" i="156"/>
  <c r="Y52" i="156" s="1"/>
  <c r="AA19" i="156"/>
  <c r="Y56" i="156" s="1"/>
  <c r="AA21" i="156"/>
  <c r="Y60" i="156" s="1"/>
  <c r="AA23" i="156"/>
  <c r="Y64" i="156" s="1"/>
  <c r="AA25" i="156"/>
  <c r="Y68" i="156" s="1"/>
  <c r="AA27" i="156"/>
  <c r="Y72" i="156" s="1"/>
  <c r="Y35" i="157"/>
  <c r="Y51" i="157"/>
  <c r="Y67" i="157"/>
  <c r="AB8" i="158"/>
  <c r="Z34" i="158" s="1"/>
  <c r="AB10" i="158"/>
  <c r="Z38" i="158" s="1"/>
  <c r="AB12" i="158"/>
  <c r="Z42" i="158" s="1"/>
  <c r="AB14" i="158"/>
  <c r="Z46" i="158" s="1"/>
  <c r="AB16" i="158"/>
  <c r="Z50" i="158" s="1"/>
  <c r="AB18" i="158"/>
  <c r="Z54" i="158" s="1"/>
  <c r="AB22" i="158"/>
  <c r="Z62" i="158" s="1"/>
  <c r="AB26" i="158"/>
  <c r="Z70" i="158" s="1"/>
  <c r="Y32" i="152"/>
  <c r="Z33" i="120"/>
  <c r="X6" i="139"/>
  <c r="X31" i="139" s="1"/>
  <c r="I19" i="139"/>
  <c r="Y31" i="151"/>
  <c r="Y32" i="151" s="1"/>
  <c r="X17" i="139"/>
  <c r="Z17" i="139" s="1"/>
  <c r="X54" i="139" s="1"/>
  <c r="I17" i="139"/>
  <c r="W17" i="139"/>
  <c r="W53" i="139" s="1"/>
  <c r="Z31" i="149"/>
  <c r="Z32" i="149" s="1"/>
  <c r="W15" i="139"/>
  <c r="W49" i="139" s="1"/>
  <c r="X14" i="139"/>
  <c r="X47" i="139" s="1"/>
  <c r="W13" i="139"/>
  <c r="W45" i="139" s="1"/>
  <c r="X13" i="139"/>
  <c r="X45" i="139" s="1"/>
  <c r="Z31" i="146"/>
  <c r="X12" i="139"/>
  <c r="X43" i="139" s="1"/>
  <c r="Z31" i="145"/>
  <c r="Z32" i="145" s="1"/>
  <c r="Y31" i="144"/>
  <c r="Y32" i="144" s="1"/>
  <c r="Z31" i="144"/>
  <c r="Z32" i="144" s="1"/>
  <c r="X10" i="139"/>
  <c r="X39" i="139" s="1"/>
  <c r="Z31" i="143"/>
  <c r="Z32" i="143" s="1"/>
  <c r="W9" i="139"/>
  <c r="W37" i="139" s="1"/>
  <c r="Y8" i="139"/>
  <c r="W36" i="139" s="1"/>
  <c r="Y31" i="141"/>
  <c r="Y32" i="141" s="1"/>
  <c r="X8" i="139"/>
  <c r="X35" i="139" s="1"/>
  <c r="W7" i="139"/>
  <c r="W33" i="139" s="1"/>
  <c r="X7" i="139"/>
  <c r="X33" i="139" s="1"/>
  <c r="AB8" i="140"/>
  <c r="Z34" i="140" s="1"/>
  <c r="I20" i="139"/>
  <c r="I21" i="139"/>
  <c r="Y25" i="139"/>
  <c r="W70" i="139" s="1"/>
  <c r="I23" i="139"/>
  <c r="I24" i="139"/>
  <c r="Z22" i="139"/>
  <c r="X64" i="139" s="1"/>
  <c r="I11" i="139"/>
  <c r="Y21" i="139"/>
  <c r="W62" i="139" s="1"/>
  <c r="Y22" i="139"/>
  <c r="W64" i="139" s="1"/>
  <c r="Y24" i="139"/>
  <c r="W68" i="139" s="1"/>
  <c r="I25" i="139"/>
  <c r="Y18" i="139"/>
  <c r="W56" i="139" s="1"/>
  <c r="Z32" i="120"/>
  <c r="Z21" i="139"/>
  <c r="X62" i="139" s="1"/>
  <c r="X61" i="139"/>
  <c r="Z25" i="139"/>
  <c r="X70" i="139" s="1"/>
  <c r="X69" i="139"/>
  <c r="X59" i="139"/>
  <c r="Z20" i="139"/>
  <c r="X60" i="139" s="1"/>
  <c r="X67" i="139"/>
  <c r="Z24" i="139"/>
  <c r="X68" i="139" s="1"/>
  <c r="Y12" i="139"/>
  <c r="W44" i="139" s="1"/>
  <c r="Y20" i="139"/>
  <c r="W60" i="139" s="1"/>
  <c r="Y32" i="142"/>
  <c r="Y39" i="145"/>
  <c r="AA11" i="145"/>
  <c r="Y40" i="145" s="1"/>
  <c r="Y47" i="145"/>
  <c r="AA15" i="145"/>
  <c r="Y48" i="145" s="1"/>
  <c r="Y55" i="145"/>
  <c r="AA19" i="145"/>
  <c r="Y56" i="145" s="1"/>
  <c r="Y63" i="145"/>
  <c r="AA23" i="145"/>
  <c r="Y64" i="145" s="1"/>
  <c r="Y71" i="145"/>
  <c r="AA27" i="145"/>
  <c r="Y72" i="145" s="1"/>
  <c r="Y33" i="146"/>
  <c r="AA8" i="146"/>
  <c r="Y34" i="146" s="1"/>
  <c r="Z39" i="146"/>
  <c r="AB11" i="146"/>
  <c r="Z40" i="146" s="1"/>
  <c r="Y41" i="146"/>
  <c r="AA12" i="146"/>
  <c r="Y42" i="146" s="1"/>
  <c r="Z47" i="146"/>
  <c r="AB15" i="146"/>
  <c r="Z48" i="146" s="1"/>
  <c r="Y49" i="146"/>
  <c r="AA16" i="146"/>
  <c r="Y50" i="146" s="1"/>
  <c r="Z55" i="146"/>
  <c r="AB19" i="146"/>
  <c r="Z56" i="146" s="1"/>
  <c r="Y57" i="146"/>
  <c r="AA20" i="146"/>
  <c r="Y58" i="146" s="1"/>
  <c r="Z63" i="146"/>
  <c r="AB23" i="146"/>
  <c r="Z64" i="146" s="1"/>
  <c r="Y65" i="146"/>
  <c r="AA24" i="146"/>
  <c r="Y66" i="146" s="1"/>
  <c r="Z71" i="146"/>
  <c r="AB27" i="146"/>
  <c r="Z72" i="146" s="1"/>
  <c r="AB10" i="148"/>
  <c r="Z38" i="148" s="1"/>
  <c r="Z37" i="148"/>
  <c r="Y39" i="148"/>
  <c r="AA11" i="148"/>
  <c r="Y40" i="148" s="1"/>
  <c r="AB14" i="148"/>
  <c r="Z46" i="148" s="1"/>
  <c r="Z45" i="148"/>
  <c r="Y47" i="148"/>
  <c r="AA15" i="148"/>
  <c r="Y48" i="148" s="1"/>
  <c r="AB18" i="148"/>
  <c r="Z54" i="148" s="1"/>
  <c r="Z53" i="148"/>
  <c r="Y55" i="148"/>
  <c r="AA19" i="148"/>
  <c r="Y56" i="148" s="1"/>
  <c r="AB22" i="148"/>
  <c r="Z62" i="148" s="1"/>
  <c r="Z61" i="148"/>
  <c r="Y63" i="148"/>
  <c r="AA23" i="148"/>
  <c r="Y64" i="148" s="1"/>
  <c r="AB26" i="148"/>
  <c r="Z70" i="148" s="1"/>
  <c r="Z69" i="148"/>
  <c r="Y71" i="148"/>
  <c r="AA27" i="148"/>
  <c r="Y72" i="148" s="1"/>
  <c r="Y39" i="149"/>
  <c r="AA11" i="149"/>
  <c r="Y40" i="149" s="1"/>
  <c r="Y47" i="149"/>
  <c r="AA15" i="149"/>
  <c r="Y48" i="149" s="1"/>
  <c r="Y55" i="149"/>
  <c r="AA19" i="149"/>
  <c r="Y56" i="149" s="1"/>
  <c r="Y63" i="149"/>
  <c r="AA23" i="149"/>
  <c r="Y64" i="149" s="1"/>
  <c r="Y71" i="149"/>
  <c r="AA27" i="149"/>
  <c r="Y72" i="149" s="1"/>
  <c r="Z69" i="150"/>
  <c r="AB26" i="150"/>
  <c r="Z70" i="150" s="1"/>
  <c r="Y31" i="153"/>
  <c r="Y32" i="153" s="1"/>
  <c r="G6" i="153"/>
  <c r="Z39" i="154"/>
  <c r="AB11" i="154"/>
  <c r="Z40" i="154" s="1"/>
  <c r="Z47" i="154"/>
  <c r="AB15" i="154"/>
  <c r="Z48" i="154" s="1"/>
  <c r="Z55" i="154"/>
  <c r="AB19" i="154"/>
  <c r="Z56" i="154" s="1"/>
  <c r="Z63" i="154"/>
  <c r="AB23" i="154"/>
  <c r="Z64" i="154" s="1"/>
  <c r="Z71" i="154"/>
  <c r="AB27" i="154"/>
  <c r="Z72" i="154" s="1"/>
  <c r="Y35" i="120"/>
  <c r="Y43" i="120"/>
  <c r="Y51" i="120"/>
  <c r="Y59" i="120"/>
  <c r="Y67" i="120"/>
  <c r="Z32" i="140"/>
  <c r="Z35" i="140"/>
  <c r="Z43" i="140"/>
  <c r="Z51" i="140"/>
  <c r="Z59" i="140"/>
  <c r="Z67" i="140"/>
  <c r="Z31" i="141"/>
  <c r="Z32" i="141" s="1"/>
  <c r="Y35" i="143"/>
  <c r="Y43" i="143"/>
  <c r="Y51" i="143"/>
  <c r="Y59" i="143"/>
  <c r="Y67" i="143"/>
  <c r="Z35" i="144"/>
  <c r="Z43" i="144"/>
  <c r="Z51" i="144"/>
  <c r="Z55" i="144"/>
  <c r="Z63" i="144"/>
  <c r="Z71" i="144"/>
  <c r="Y11" i="139"/>
  <c r="W42" i="139" s="1"/>
  <c r="Y19" i="139"/>
  <c r="W58" i="139" s="1"/>
  <c r="Y23" i="139"/>
  <c r="W66" i="139" s="1"/>
  <c r="X11" i="139"/>
  <c r="X41" i="139" s="1"/>
  <c r="X15" i="139"/>
  <c r="X49" i="139" s="1"/>
  <c r="X23" i="139"/>
  <c r="X65" i="139" s="1"/>
  <c r="AA26" i="147"/>
  <c r="Y70" i="147" s="1"/>
  <c r="Y69" i="147"/>
  <c r="AA14" i="150"/>
  <c r="Y46" i="150" s="1"/>
  <c r="Y45" i="150"/>
  <c r="AB13" i="151"/>
  <c r="Z44" i="151" s="1"/>
  <c r="Z43" i="151"/>
  <c r="AB17" i="151"/>
  <c r="Z52" i="151" s="1"/>
  <c r="Z51" i="151"/>
  <c r="AB25" i="151"/>
  <c r="Z68" i="151" s="1"/>
  <c r="Z67" i="151"/>
  <c r="Z49" i="152"/>
  <c r="AB16" i="152"/>
  <c r="Z50" i="152" s="1"/>
  <c r="AB8" i="153"/>
  <c r="Z34" i="153" s="1"/>
  <c r="Z33" i="153"/>
  <c r="AB16" i="153"/>
  <c r="Z50" i="153" s="1"/>
  <c r="Z49" i="153"/>
  <c r="AB24" i="153"/>
  <c r="Z66" i="153" s="1"/>
  <c r="Z65" i="153"/>
  <c r="AA9" i="158"/>
  <c r="Y36" i="158" s="1"/>
  <c r="Y35" i="158"/>
  <c r="AA13" i="158"/>
  <c r="Y44" i="158" s="1"/>
  <c r="Y43" i="158"/>
  <c r="AA17" i="158"/>
  <c r="Y52" i="158" s="1"/>
  <c r="Y51" i="158"/>
  <c r="AA21" i="158"/>
  <c r="Y60" i="158" s="1"/>
  <c r="Y59" i="158"/>
  <c r="AA25" i="158"/>
  <c r="Y68" i="158" s="1"/>
  <c r="Y67" i="158"/>
  <c r="Z33" i="147"/>
  <c r="AB8" i="147"/>
  <c r="Z34" i="147" s="1"/>
  <c r="Z41" i="147"/>
  <c r="AB12" i="147"/>
  <c r="Z42" i="147" s="1"/>
  <c r="Z49" i="147"/>
  <c r="AB16" i="147"/>
  <c r="Z50" i="147" s="1"/>
  <c r="Z57" i="147"/>
  <c r="AB20" i="147"/>
  <c r="Z58" i="147" s="1"/>
  <c r="Z65" i="147"/>
  <c r="AB24" i="147"/>
  <c r="Z66" i="147" s="1"/>
  <c r="Z33" i="150"/>
  <c r="AB8" i="150"/>
  <c r="Z34" i="150" s="1"/>
  <c r="Z41" i="150"/>
  <c r="AB12" i="150"/>
  <c r="Z42" i="150" s="1"/>
  <c r="Z49" i="150"/>
  <c r="AB16" i="150"/>
  <c r="Z50" i="150" s="1"/>
  <c r="Z57" i="150"/>
  <c r="AB20" i="150"/>
  <c r="Z58" i="150" s="1"/>
  <c r="Z65" i="150"/>
  <c r="AB24" i="150"/>
  <c r="Z66" i="150" s="1"/>
  <c r="AA8" i="152"/>
  <c r="Y34" i="152" s="1"/>
  <c r="Y33" i="152"/>
  <c r="AA12" i="152"/>
  <c r="Y42" i="152" s="1"/>
  <c r="Y41" i="152"/>
  <c r="AA16" i="152"/>
  <c r="Y50" i="152" s="1"/>
  <c r="Y49" i="152"/>
  <c r="AA20" i="152"/>
  <c r="Y58" i="152" s="1"/>
  <c r="Y57" i="152"/>
  <c r="AA24" i="152"/>
  <c r="Y66" i="152" s="1"/>
  <c r="Y65" i="152"/>
  <c r="Z31" i="155"/>
  <c r="Z32" i="155" s="1"/>
  <c r="AB9" i="155"/>
  <c r="Z36" i="155" s="1"/>
  <c r="Z35" i="155"/>
  <c r="AB13" i="155"/>
  <c r="Z44" i="155" s="1"/>
  <c r="Z43" i="155"/>
  <c r="AB17" i="155"/>
  <c r="Z52" i="155" s="1"/>
  <c r="Z51" i="155"/>
  <c r="AB21" i="155"/>
  <c r="Z60" i="155" s="1"/>
  <c r="Z59" i="155"/>
  <c r="AB25" i="155"/>
  <c r="Z68" i="155" s="1"/>
  <c r="Z67" i="155"/>
  <c r="Z31" i="156"/>
  <c r="Z32" i="156" s="1"/>
  <c r="Z33" i="156"/>
  <c r="AB8" i="156"/>
  <c r="Z34" i="156" s="1"/>
  <c r="Z41" i="156"/>
  <c r="AB12" i="156"/>
  <c r="Z42" i="156" s="1"/>
  <c r="Z49" i="156"/>
  <c r="AB16" i="156"/>
  <c r="Z50" i="156" s="1"/>
  <c r="Z57" i="156"/>
  <c r="AB20" i="156"/>
  <c r="Z58" i="156" s="1"/>
  <c r="Z65" i="156"/>
  <c r="AB24" i="156"/>
  <c r="Z66" i="156" s="1"/>
  <c r="Y31" i="157"/>
  <c r="Y32" i="157" s="1"/>
  <c r="Z39" i="158"/>
  <c r="AB11" i="158"/>
  <c r="Z40" i="158" s="1"/>
  <c r="Z47" i="158"/>
  <c r="AB15" i="158"/>
  <c r="Z48" i="158" s="1"/>
  <c r="Z55" i="158"/>
  <c r="AB19" i="158"/>
  <c r="Z56" i="158" s="1"/>
  <c r="Z63" i="158"/>
  <c r="AB23" i="158"/>
  <c r="Z64" i="158" s="1"/>
  <c r="Z71" i="158"/>
  <c r="AB27" i="158"/>
  <c r="Z72" i="158" s="1"/>
  <c r="Y59" i="140"/>
  <c r="Z35" i="141"/>
  <c r="Y37" i="141"/>
  <c r="Z51" i="141"/>
  <c r="Y53" i="141"/>
  <c r="Z67" i="141"/>
  <c r="Y69" i="141"/>
  <c r="Z31" i="142"/>
  <c r="Z32" i="142" s="1"/>
  <c r="Z45" i="142"/>
  <c r="Z53" i="142"/>
  <c r="Z69" i="142"/>
  <c r="Y43" i="144"/>
  <c r="Y69" i="151"/>
  <c r="Y51" i="153"/>
  <c r="I6" i="139"/>
  <c r="I10" i="139"/>
  <c r="I14" i="139"/>
  <c r="I18" i="139"/>
  <c r="I22" i="139"/>
  <c r="U10" i="81"/>
  <c r="AA11" i="120"/>
  <c r="Y40" i="120" s="1"/>
  <c r="AA15" i="120"/>
  <c r="Y48" i="120" s="1"/>
  <c r="AA19" i="120"/>
  <c r="Y56" i="120" s="1"/>
  <c r="AA23" i="120"/>
  <c r="Y64" i="120" s="1"/>
  <c r="AA27" i="120"/>
  <c r="Y72" i="120" s="1"/>
  <c r="Z37" i="120"/>
  <c r="Z45" i="120"/>
  <c r="Z53" i="120"/>
  <c r="Z61" i="120"/>
  <c r="Z69" i="120"/>
  <c r="AB11" i="140"/>
  <c r="Z40" i="140" s="1"/>
  <c r="AB15" i="140"/>
  <c r="Z48" i="140" s="1"/>
  <c r="AB19" i="140"/>
  <c r="Z56" i="140" s="1"/>
  <c r="AB23" i="140"/>
  <c r="Z64" i="140" s="1"/>
  <c r="AB27" i="140"/>
  <c r="Z72" i="140" s="1"/>
  <c r="AA8" i="141"/>
  <c r="Y34" i="141" s="1"/>
  <c r="AA12" i="141"/>
  <c r="Y42" i="141" s="1"/>
  <c r="AA14" i="141"/>
  <c r="Y46" i="141" s="1"/>
  <c r="AA16" i="141"/>
  <c r="Y50" i="141" s="1"/>
  <c r="AA20" i="141"/>
  <c r="Y58" i="141" s="1"/>
  <c r="AA22" i="141"/>
  <c r="Y62" i="141" s="1"/>
  <c r="AA24" i="141"/>
  <c r="Y66" i="141" s="1"/>
  <c r="AB8" i="142"/>
  <c r="Z34" i="142" s="1"/>
  <c r="AB10" i="142"/>
  <c r="Z38" i="142" s="1"/>
  <c r="AB12" i="142"/>
  <c r="Z42" i="142" s="1"/>
  <c r="AB16" i="142"/>
  <c r="Z50" i="142" s="1"/>
  <c r="AB20" i="142"/>
  <c r="Z58" i="142" s="1"/>
  <c r="AB22" i="142"/>
  <c r="Z62" i="142" s="1"/>
  <c r="AB24" i="142"/>
  <c r="Z66" i="142" s="1"/>
  <c r="Y37" i="142"/>
  <c r="Y45" i="142"/>
  <c r="Y53" i="142"/>
  <c r="Y61" i="142"/>
  <c r="Y69" i="142"/>
  <c r="AA11" i="143"/>
  <c r="Y40" i="143" s="1"/>
  <c r="AA15" i="143"/>
  <c r="Y48" i="143" s="1"/>
  <c r="AA19" i="143"/>
  <c r="Y56" i="143" s="1"/>
  <c r="AA23" i="143"/>
  <c r="Y64" i="143" s="1"/>
  <c r="AA27" i="143"/>
  <c r="Y72" i="143" s="1"/>
  <c r="Z37" i="143"/>
  <c r="Z45" i="143"/>
  <c r="Z53" i="143"/>
  <c r="Z61" i="143"/>
  <c r="Z69" i="143"/>
  <c r="AB11" i="144"/>
  <c r="Z40" i="144" s="1"/>
  <c r="AB15" i="144"/>
  <c r="Z48" i="144" s="1"/>
  <c r="AB21" i="144"/>
  <c r="Z60" i="144" s="1"/>
  <c r="AB25" i="144"/>
  <c r="Z68" i="144" s="1"/>
  <c r="Y59" i="144"/>
  <c r="Y67" i="144"/>
  <c r="Z32" i="146"/>
  <c r="Y37" i="146"/>
  <c r="Y45" i="146"/>
  <c r="Y53" i="146"/>
  <c r="Y61" i="146"/>
  <c r="Y69" i="146"/>
  <c r="Y35" i="148"/>
  <c r="Y43" i="148"/>
  <c r="Y51" i="148"/>
  <c r="Y59" i="148"/>
  <c r="Y67" i="148"/>
  <c r="Y61" i="151"/>
  <c r="Y35" i="153"/>
  <c r="Y59" i="153"/>
  <c r="Y37" i="155"/>
  <c r="Y69" i="155"/>
  <c r="AA10" i="147"/>
  <c r="Y38" i="147" s="1"/>
  <c r="Y37" i="147"/>
  <c r="AA14" i="147"/>
  <c r="Y46" i="147" s="1"/>
  <c r="Y45" i="147"/>
  <c r="AA18" i="147"/>
  <c r="Y54" i="147" s="1"/>
  <c r="Y53" i="147"/>
  <c r="AA22" i="147"/>
  <c r="Y62" i="147" s="1"/>
  <c r="Y61" i="147"/>
  <c r="AA10" i="150"/>
  <c r="Y38" i="150" s="1"/>
  <c r="Y37" i="150"/>
  <c r="AA18" i="150"/>
  <c r="Y54" i="150" s="1"/>
  <c r="Y53" i="150"/>
  <c r="AA22" i="150"/>
  <c r="Y62" i="150" s="1"/>
  <c r="Y61" i="150"/>
  <c r="Z31" i="151"/>
  <c r="Z32" i="151" s="1"/>
  <c r="AB9" i="151"/>
  <c r="Z36" i="151" s="1"/>
  <c r="Z35" i="151"/>
  <c r="AB21" i="151"/>
  <c r="Z60" i="151" s="1"/>
  <c r="Z59" i="151"/>
  <c r="Z31" i="152"/>
  <c r="Z32" i="152" s="1"/>
  <c r="Z33" i="152"/>
  <c r="AB8" i="152"/>
  <c r="Z34" i="152" s="1"/>
  <c r="Z41" i="152"/>
  <c r="AB12" i="152"/>
  <c r="Z42" i="152" s="1"/>
  <c r="Z57" i="152"/>
  <c r="AB20" i="152"/>
  <c r="Z58" i="152" s="1"/>
  <c r="Z65" i="152"/>
  <c r="AB24" i="152"/>
  <c r="Z66" i="152" s="1"/>
  <c r="AB12" i="153"/>
  <c r="Z42" i="153" s="1"/>
  <c r="Z41" i="153"/>
  <c r="AB20" i="153"/>
  <c r="Z58" i="153" s="1"/>
  <c r="Z57" i="153"/>
  <c r="Z39" i="145"/>
  <c r="AB11" i="145"/>
  <c r="Z40" i="145" s="1"/>
  <c r="Z47" i="145"/>
  <c r="AB15" i="145"/>
  <c r="Z48" i="145" s="1"/>
  <c r="Z55" i="145"/>
  <c r="AB19" i="145"/>
  <c r="Z56" i="145" s="1"/>
  <c r="Z63" i="145"/>
  <c r="AB23" i="145"/>
  <c r="Z64" i="145" s="1"/>
  <c r="Z71" i="145"/>
  <c r="AB27" i="145"/>
  <c r="Z72" i="145" s="1"/>
  <c r="Z39" i="149"/>
  <c r="AB11" i="149"/>
  <c r="Z40" i="149" s="1"/>
  <c r="Z47" i="149"/>
  <c r="AB15" i="149"/>
  <c r="Z48" i="149" s="1"/>
  <c r="Z55" i="149"/>
  <c r="AB19" i="149"/>
  <c r="Z56" i="149" s="1"/>
  <c r="Z63" i="149"/>
  <c r="AB23" i="149"/>
  <c r="Z64" i="149" s="1"/>
  <c r="Z71" i="149"/>
  <c r="AB27" i="149"/>
  <c r="Z72" i="149" s="1"/>
  <c r="AA9" i="154"/>
  <c r="Y36" i="154" s="1"/>
  <c r="Y35" i="154"/>
  <c r="AA13" i="154"/>
  <c r="Y44" i="154" s="1"/>
  <c r="Y43" i="154"/>
  <c r="AA17" i="154"/>
  <c r="Y52" i="154" s="1"/>
  <c r="Y51" i="154"/>
  <c r="AA21" i="154"/>
  <c r="Y60" i="154" s="1"/>
  <c r="Y59" i="154"/>
  <c r="AA25" i="154"/>
  <c r="Y68" i="154" s="1"/>
  <c r="Y67" i="154"/>
  <c r="AA8" i="156"/>
  <c r="Y34" i="156" s="1"/>
  <c r="Y33" i="156"/>
  <c r="AA12" i="156"/>
  <c r="Y42" i="156" s="1"/>
  <c r="Y41" i="156"/>
  <c r="AA16" i="156"/>
  <c r="Y50" i="156" s="1"/>
  <c r="Y49" i="156"/>
  <c r="AA20" i="156"/>
  <c r="Y58" i="156" s="1"/>
  <c r="Y57" i="156"/>
  <c r="AA24" i="156"/>
  <c r="Y66" i="156" s="1"/>
  <c r="Y65" i="156"/>
  <c r="AB8" i="157"/>
  <c r="Z34" i="157" s="1"/>
  <c r="Z33" i="157"/>
  <c r="AB12" i="157"/>
  <c r="Z42" i="157" s="1"/>
  <c r="Z41" i="157"/>
  <c r="AB16" i="157"/>
  <c r="Z50" i="157" s="1"/>
  <c r="Z49" i="157"/>
  <c r="AB20" i="157"/>
  <c r="Z58" i="157" s="1"/>
  <c r="Z57" i="157"/>
  <c r="AB24" i="157"/>
  <c r="Z66" i="157" s="1"/>
  <c r="Z65" i="157"/>
  <c r="Y35" i="140"/>
  <c r="Y43" i="140"/>
  <c r="Y51" i="140"/>
  <c r="Y67" i="140"/>
  <c r="Z43" i="141"/>
  <c r="Z59" i="141"/>
  <c r="Y35" i="144"/>
  <c r="Y51" i="144"/>
  <c r="Y37" i="151"/>
  <c r="AA11" i="140"/>
  <c r="Y40" i="140" s="1"/>
  <c r="AA15" i="140"/>
  <c r="Y48" i="140" s="1"/>
  <c r="AA19" i="140"/>
  <c r="Y56" i="140" s="1"/>
  <c r="AA23" i="140"/>
  <c r="Y64" i="140" s="1"/>
  <c r="AA27" i="140"/>
  <c r="Y72" i="140" s="1"/>
  <c r="AB11" i="141"/>
  <c r="Z40" i="141" s="1"/>
  <c r="AB15" i="141"/>
  <c r="Z48" i="141" s="1"/>
  <c r="AB19" i="141"/>
  <c r="Z56" i="141" s="1"/>
  <c r="AB23" i="141"/>
  <c r="Z64" i="141" s="1"/>
  <c r="AB27" i="141"/>
  <c r="Z72" i="141" s="1"/>
  <c r="AA11" i="144"/>
  <c r="Y40" i="144" s="1"/>
  <c r="AA15" i="144"/>
  <c r="Y48" i="144" s="1"/>
  <c r="AA19" i="144"/>
  <c r="Y56" i="144" s="1"/>
  <c r="AA23" i="144"/>
  <c r="Y64" i="144" s="1"/>
  <c r="AA27" i="144"/>
  <c r="Y72" i="144" s="1"/>
  <c r="Y32" i="146"/>
  <c r="Y32" i="147"/>
  <c r="Z37" i="147"/>
  <c r="Z45" i="147"/>
  <c r="Z53" i="147"/>
  <c r="Z61" i="147"/>
  <c r="Z69" i="147"/>
  <c r="Y32" i="150"/>
  <c r="Z37" i="150"/>
  <c r="Z45" i="150"/>
  <c r="Z53" i="150"/>
  <c r="Z61" i="150"/>
  <c r="Y53" i="151"/>
  <c r="Y67" i="153"/>
  <c r="Y61" i="155"/>
  <c r="Y33" i="151"/>
  <c r="AA8" i="151"/>
  <c r="Y34" i="151" s="1"/>
  <c r="Z39" i="151"/>
  <c r="AB11" i="151"/>
  <c r="Z40" i="151" s="1"/>
  <c r="Y41" i="151"/>
  <c r="AA12" i="151"/>
  <c r="Y42" i="151" s="1"/>
  <c r="Z47" i="151"/>
  <c r="AB15" i="151"/>
  <c r="Z48" i="151" s="1"/>
  <c r="Y49" i="151"/>
  <c r="AA16" i="151"/>
  <c r="Y50" i="151" s="1"/>
  <c r="Z55" i="151"/>
  <c r="AB19" i="151"/>
  <c r="Z56" i="151" s="1"/>
  <c r="Y57" i="151"/>
  <c r="AA20" i="151"/>
  <c r="Y58" i="151" s="1"/>
  <c r="Z63" i="151"/>
  <c r="AB23" i="151"/>
  <c r="Z64" i="151" s="1"/>
  <c r="Y65" i="151"/>
  <c r="AA24" i="151"/>
  <c r="Y66" i="151" s="1"/>
  <c r="Z71" i="151"/>
  <c r="AB27" i="151"/>
  <c r="Z72" i="151" s="1"/>
  <c r="AB10" i="153"/>
  <c r="Z38" i="153" s="1"/>
  <c r="Z37" i="153"/>
  <c r="Y39" i="153"/>
  <c r="AA11" i="153"/>
  <c r="Y40" i="153" s="1"/>
  <c r="AB14" i="153"/>
  <c r="Z46" i="153" s="1"/>
  <c r="Z45" i="153"/>
  <c r="Y47" i="153"/>
  <c r="AA15" i="153"/>
  <c r="Y48" i="153" s="1"/>
  <c r="AB18" i="153"/>
  <c r="Z54" i="153" s="1"/>
  <c r="Z53" i="153"/>
  <c r="Y55" i="153"/>
  <c r="AA19" i="153"/>
  <c r="Y56" i="153" s="1"/>
  <c r="AB22" i="153"/>
  <c r="Z62" i="153" s="1"/>
  <c r="Z61" i="153"/>
  <c r="Y63" i="153"/>
  <c r="AA23" i="153"/>
  <c r="Y64" i="153" s="1"/>
  <c r="AB26" i="153"/>
  <c r="Z70" i="153" s="1"/>
  <c r="Z69" i="153"/>
  <c r="Y71" i="153"/>
  <c r="AA27" i="153"/>
  <c r="Y72" i="153" s="1"/>
  <c r="Y39" i="154"/>
  <c r="AA11" i="154"/>
  <c r="Y40" i="154" s="1"/>
  <c r="Y47" i="154"/>
  <c r="AA15" i="154"/>
  <c r="Y48" i="154" s="1"/>
  <c r="Y55" i="154"/>
  <c r="AA19" i="154"/>
  <c r="Y56" i="154" s="1"/>
  <c r="Y63" i="154"/>
  <c r="AA23" i="154"/>
  <c r="Y64" i="154" s="1"/>
  <c r="Y71" i="154"/>
  <c r="AA27" i="154"/>
  <c r="Y72" i="154" s="1"/>
  <c r="Y33" i="155"/>
  <c r="AA8" i="155"/>
  <c r="Y34" i="155" s="1"/>
  <c r="Z39" i="155"/>
  <c r="AB11" i="155"/>
  <c r="Z40" i="155" s="1"/>
  <c r="Y41" i="155"/>
  <c r="AA12" i="155"/>
  <c r="Y42" i="155" s="1"/>
  <c r="Z47" i="155"/>
  <c r="AB15" i="155"/>
  <c r="Z48" i="155" s="1"/>
  <c r="Y49" i="155"/>
  <c r="AA16" i="155"/>
  <c r="Y50" i="155" s="1"/>
  <c r="Z55" i="155"/>
  <c r="AB19" i="155"/>
  <c r="Z56" i="155" s="1"/>
  <c r="Y57" i="155"/>
  <c r="AA20" i="155"/>
  <c r="Y58" i="155" s="1"/>
  <c r="Z63" i="155"/>
  <c r="AB23" i="155"/>
  <c r="Z64" i="155" s="1"/>
  <c r="Y65" i="155"/>
  <c r="AA24" i="155"/>
  <c r="Y66" i="155" s="1"/>
  <c r="Z71" i="155"/>
  <c r="AB27" i="155"/>
  <c r="Z72" i="155" s="1"/>
  <c r="AB10" i="157"/>
  <c r="Z38" i="157" s="1"/>
  <c r="Z37" i="157"/>
  <c r="Y39" i="157"/>
  <c r="AA11" i="157"/>
  <c r="Y40" i="157" s="1"/>
  <c r="AB14" i="157"/>
  <c r="Z46" i="157" s="1"/>
  <c r="Z45" i="157"/>
  <c r="Y47" i="157"/>
  <c r="AA15" i="157"/>
  <c r="Y48" i="157" s="1"/>
  <c r="AB18" i="157"/>
  <c r="Z54" i="157" s="1"/>
  <c r="Z53" i="157"/>
  <c r="Y55" i="157"/>
  <c r="AA19" i="157"/>
  <c r="Y56" i="157" s="1"/>
  <c r="AB22" i="157"/>
  <c r="Z62" i="157" s="1"/>
  <c r="Z61" i="157"/>
  <c r="Y63" i="157"/>
  <c r="AA23" i="157"/>
  <c r="Y64" i="157" s="1"/>
  <c r="AB26" i="157"/>
  <c r="Z70" i="157" s="1"/>
  <c r="Z69" i="157"/>
  <c r="Y71" i="157"/>
  <c r="AA27" i="157"/>
  <c r="Y72" i="157" s="1"/>
  <c r="Y39" i="158"/>
  <c r="AA11" i="158"/>
  <c r="Y40" i="158" s="1"/>
  <c r="Y47" i="158"/>
  <c r="AA15" i="158"/>
  <c r="Y48" i="158" s="1"/>
  <c r="Y55" i="158"/>
  <c r="AA19" i="158"/>
  <c r="Y56" i="158" s="1"/>
  <c r="Y63" i="158"/>
  <c r="AA23" i="158"/>
  <c r="Y64" i="158" s="1"/>
  <c r="Y71" i="158"/>
  <c r="AA27" i="158"/>
  <c r="Y72" i="158" s="1"/>
  <c r="Z32" i="153"/>
  <c r="Z35" i="154"/>
  <c r="Z43" i="154"/>
  <c r="Z51" i="154"/>
  <c r="Z59" i="154"/>
  <c r="Z67" i="154"/>
  <c r="Z32" i="157"/>
  <c r="Z35" i="158"/>
  <c r="Z43" i="158"/>
  <c r="Z51" i="158"/>
  <c r="Z59" i="158"/>
  <c r="Z67" i="158"/>
  <c r="AA10" i="152"/>
  <c r="Y38" i="152" s="1"/>
  <c r="Y37" i="152"/>
  <c r="AA14" i="152"/>
  <c r="Y46" i="152" s="1"/>
  <c r="Y45" i="152"/>
  <c r="AA18" i="152"/>
  <c r="Y54" i="152" s="1"/>
  <c r="Y53" i="152"/>
  <c r="AA22" i="152"/>
  <c r="Y62" i="152" s="1"/>
  <c r="Y61" i="152"/>
  <c r="AA26" i="152"/>
  <c r="Y70" i="152" s="1"/>
  <c r="Y69" i="152"/>
  <c r="AA10" i="156"/>
  <c r="Y38" i="156" s="1"/>
  <c r="Y37" i="156"/>
  <c r="AA14" i="156"/>
  <c r="Y46" i="156" s="1"/>
  <c r="Y45" i="156"/>
  <c r="AA18" i="156"/>
  <c r="Y54" i="156" s="1"/>
  <c r="Y53" i="156"/>
  <c r="AA22" i="156"/>
  <c r="Y62" i="156" s="1"/>
  <c r="Y61" i="156"/>
  <c r="AA26" i="156"/>
  <c r="Y70" i="156" s="1"/>
  <c r="Y69" i="156"/>
  <c r="Z19" i="139" l="1"/>
  <c r="X58" i="139" s="1"/>
  <c r="Y7" i="139"/>
  <c r="W34" i="139" s="1"/>
  <c r="X53" i="139"/>
  <c r="Z7" i="139"/>
  <c r="X34" i="139" s="1"/>
  <c r="Z6" i="139"/>
  <c r="X32" i="139" s="1"/>
  <c r="Y17" i="139"/>
  <c r="W54" i="139" s="1"/>
  <c r="Y15" i="139"/>
  <c r="W50" i="139" s="1"/>
  <c r="Z14" i="139"/>
  <c r="X48" i="139" s="1"/>
  <c r="Y13" i="139"/>
  <c r="W46" i="139" s="1"/>
  <c r="Z10" i="139"/>
  <c r="X40" i="139" s="1"/>
  <c r="Z11" i="139"/>
  <c r="X42" i="139" s="1"/>
  <c r="Z8" i="139"/>
  <c r="X36" i="139" s="1"/>
  <c r="I8" i="139"/>
  <c r="W6" i="139"/>
  <c r="Z13" i="139"/>
  <c r="X46" i="139" s="1"/>
  <c r="I13" i="139"/>
  <c r="W10" i="139"/>
  <c r="Z23" i="139"/>
  <c r="X66" i="139" s="1"/>
  <c r="Z16" i="139"/>
  <c r="X52" i="139" s="1"/>
  <c r="I16" i="139"/>
  <c r="X18" i="139"/>
  <c r="I12" i="139"/>
  <c r="Z12" i="139"/>
  <c r="X44" i="139" s="1"/>
  <c r="X9" i="139"/>
  <c r="W14" i="139"/>
  <c r="Y9" i="139"/>
  <c r="W38" i="139" s="1"/>
  <c r="I9" i="139"/>
  <c r="Z15" i="139"/>
  <c r="X50" i="139" s="1"/>
  <c r="W39" i="139" l="1"/>
  <c r="Y10" i="139"/>
  <c r="W40" i="139" s="1"/>
  <c r="W31" i="139"/>
  <c r="Y6" i="139"/>
  <c r="W32" i="139" s="1"/>
  <c r="X55" i="139"/>
  <c r="Z18" i="139"/>
  <c r="X56" i="139" s="1"/>
  <c r="W47" i="139"/>
  <c r="Y14" i="139"/>
  <c r="W48" i="139" s="1"/>
  <c r="Z9" i="139"/>
  <c r="X38" i="139" s="1"/>
  <c r="X37" i="139"/>
</calcChain>
</file>

<file path=xl/comments1.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0.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1.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2.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3.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4.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5.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6.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7.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8.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9.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2.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20.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3.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4.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5.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6.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7.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8.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9.xml><?xml version="1.0" encoding="utf-8"?>
<comments xmlns="http://schemas.openxmlformats.org/spreadsheetml/2006/main">
  <authors>
    <author>Sissel Evensen</author>
  </authors>
  <commentList>
    <comment ref="G4" authorId="0">
      <text>
        <r>
          <rPr>
            <sz val="8"/>
            <color indexed="81"/>
            <rFont val="Tahoma"/>
            <family val="2"/>
          </rPr>
          <t>Rødt: = Behov for ytterligere tiltak
Gult eller oransje = Vurdere behov for ytterligere tiltak
Grønt = Ikke eller liten behov for ytterligere tiltak</t>
        </r>
      </text>
    </comment>
    <comment ref="N4" authorId="0">
      <text>
        <r>
          <rPr>
            <sz val="8"/>
            <color indexed="81"/>
            <rFont val="Tahoma"/>
            <family val="2"/>
          </rPr>
          <t>Rødt: = Behov for ytterligere tiltak
Gult eller oransje = Vurdere behov for ytterligere tiltak
Grønt = Ikke eller liten behov for ytterligere tiltak</t>
        </r>
      </text>
    </comment>
    <comment ref="E5" authorId="0">
      <text>
        <r>
          <rPr>
            <sz val="8"/>
            <color indexed="81"/>
            <rFont val="Tahoma"/>
            <family val="2"/>
          </rPr>
          <t>S = SANNSYNLIGHEET for at risikoen inntreffer</t>
        </r>
      </text>
    </comment>
    <comment ref="F5" authorId="0">
      <text>
        <r>
          <rPr>
            <sz val="8"/>
            <color indexed="81"/>
            <rFont val="Tahoma"/>
            <family val="2"/>
          </rPr>
          <t xml:space="preserve">K= konsekvens for måloppnåelse hvis risikoen inntreffer
</t>
        </r>
      </text>
    </comment>
    <comment ref="L5" authorId="0">
      <text>
        <r>
          <rPr>
            <sz val="8"/>
            <color indexed="81"/>
            <rFont val="Tahoma"/>
            <family val="2"/>
          </rPr>
          <t>S = SANNSYNLIGHEET for at risikoen inntreffer</t>
        </r>
      </text>
    </comment>
    <comment ref="M5" authorId="0">
      <text>
        <r>
          <rPr>
            <sz val="8"/>
            <color indexed="81"/>
            <rFont val="Tahoma"/>
            <family val="2"/>
          </rPr>
          <t xml:space="preserve">K= konsekvens for måloppnåelse hvis risikoen inntreffer
</t>
        </r>
      </text>
    </comment>
    <comment ref="E7" authorId="0">
      <text>
        <r>
          <rPr>
            <sz val="8"/>
            <color indexed="81"/>
            <rFont val="Tahoma"/>
            <family val="2"/>
          </rPr>
          <t>S = SANNSYNLIGHEET for at risikoen inntreffer</t>
        </r>
        <r>
          <rPr>
            <sz val="8"/>
            <color indexed="81"/>
            <rFont val="Tahoma"/>
            <family val="2"/>
          </rPr>
          <t xml:space="preserve">
</t>
        </r>
      </text>
    </comment>
    <comment ref="F7" authorId="0">
      <text>
        <r>
          <rPr>
            <sz val="8"/>
            <color indexed="81"/>
            <rFont val="Tahoma"/>
            <family val="2"/>
          </rPr>
          <t>K= konsekvens for måloppnåelse hvis risikoen inntreffer</t>
        </r>
      </text>
    </comment>
    <comment ref="G7" authorId="0">
      <text>
        <r>
          <rPr>
            <sz val="8"/>
            <color indexed="81"/>
            <rFont val="Tahoma"/>
            <family val="2"/>
          </rPr>
          <t xml:space="preserve">Rødt: = Behov for ytterligere tiltak
Gult eller oransje  = Vurdere behov for ytterligere tiltak
Grønt = Ikke eller liten behov for ytterligere tiltak
</t>
        </r>
      </text>
    </comment>
    <comment ref="L7" authorId="0">
      <text>
        <r>
          <rPr>
            <sz val="8"/>
            <color indexed="81"/>
            <rFont val="Tahoma"/>
            <family val="2"/>
          </rPr>
          <t>S = SANNSYNLIGHEET for at risikoen inntreffer</t>
        </r>
        <r>
          <rPr>
            <sz val="8"/>
            <color indexed="81"/>
            <rFont val="Tahoma"/>
            <family val="2"/>
          </rPr>
          <t xml:space="preserve">
</t>
        </r>
      </text>
    </comment>
    <comment ref="M7" authorId="0">
      <text>
        <r>
          <rPr>
            <sz val="8"/>
            <color indexed="81"/>
            <rFont val="Tahoma"/>
            <family val="2"/>
          </rPr>
          <t>K= konsekvens for måloppnåelse hvis risikoen inntreffer</t>
        </r>
      </text>
    </comment>
    <comment ref="N7" authorId="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sharedStrings.xml><?xml version="1.0" encoding="utf-8"?>
<sst xmlns="http://schemas.openxmlformats.org/spreadsheetml/2006/main" count="1890" uniqueCount="185">
  <si>
    <t>Probability</t>
  </si>
  <si>
    <t>Consequence</t>
  </si>
  <si>
    <t>Person 1</t>
  </si>
  <si>
    <t>Person 2</t>
  </si>
  <si>
    <t>Person 3</t>
  </si>
  <si>
    <t>Person 4</t>
  </si>
  <si>
    <t>Person 5</t>
  </si>
  <si>
    <t>Person 6</t>
  </si>
  <si>
    <t>Person 7</t>
  </si>
  <si>
    <t>Person 8</t>
  </si>
  <si>
    <t>Person 9</t>
  </si>
  <si>
    <t>Person 10</t>
  </si>
  <si>
    <t>Person 11</t>
  </si>
  <si>
    <t>Person 12</t>
  </si>
  <si>
    <t>Person 13</t>
  </si>
  <si>
    <t>Person 14</t>
  </si>
  <si>
    <t>Person 15</t>
  </si>
  <si>
    <t>Person 16</t>
  </si>
  <si>
    <t>Person 17</t>
  </si>
  <si>
    <t>Person 18</t>
  </si>
  <si>
    <t>Person 19</t>
  </si>
  <si>
    <t>Person 20</t>
  </si>
  <si>
    <t>Risk levels</t>
  </si>
  <si>
    <t>Inversed risk matrix</t>
  </si>
  <si>
    <t>Lav</t>
  </si>
  <si>
    <t>Middels</t>
  </si>
  <si>
    <t>Høy</t>
  </si>
  <si>
    <t>Kritisk</t>
  </si>
  <si>
    <t>Dato:</t>
  </si>
  <si>
    <t>Enhet:</t>
  </si>
  <si>
    <t>Konsekvens</t>
  </si>
  <si>
    <t>Sannsynlighet</t>
  </si>
  <si>
    <t>Risikoavstemming</t>
  </si>
  <si>
    <t>Risikonivå</t>
  </si>
  <si>
    <t>Risiko for manglende måloppnåelse</t>
  </si>
  <si>
    <t>K</t>
  </si>
  <si>
    <t>S</t>
  </si>
  <si>
    <t>Risikoidentifikasjon og analyse</t>
  </si>
  <si>
    <t>Enhet</t>
  </si>
  <si>
    <t>Nye tiltak:</t>
  </si>
  <si>
    <t>Frist:</t>
  </si>
  <si>
    <t>Ansvarlig:</t>
  </si>
  <si>
    <t>R1</t>
  </si>
  <si>
    <t>R2</t>
  </si>
  <si>
    <t>R3</t>
  </si>
  <si>
    <t>R4</t>
  </si>
  <si>
    <t>R5</t>
  </si>
  <si>
    <t>R6</t>
  </si>
  <si>
    <t>R7</t>
  </si>
  <si>
    <t>R8</t>
  </si>
  <si>
    <t>R9</t>
  </si>
  <si>
    <t>R10</t>
  </si>
  <si>
    <t>R11</t>
  </si>
  <si>
    <t>R12</t>
  </si>
  <si>
    <t>R13</t>
  </si>
  <si>
    <t>R14</t>
  </si>
  <si>
    <t>R15</t>
  </si>
  <si>
    <t>R16</t>
  </si>
  <si>
    <t>R17</t>
  </si>
  <si>
    <t>R18</t>
  </si>
  <si>
    <t>R19</t>
  </si>
  <si>
    <t>R20</t>
  </si>
  <si>
    <t>Risiko nr</t>
  </si>
  <si>
    <t>Målnr</t>
  </si>
  <si>
    <t>M 1</t>
  </si>
  <si>
    <t>M 2</t>
  </si>
  <si>
    <t>M 3</t>
  </si>
  <si>
    <t>M 4</t>
  </si>
  <si>
    <t>M 6</t>
  </si>
  <si>
    <t>M 7</t>
  </si>
  <si>
    <t>M 8</t>
  </si>
  <si>
    <t>M 9</t>
  </si>
  <si>
    <t>M 10</t>
  </si>
  <si>
    <t>Gjsn risiko for målet:</t>
  </si>
  <si>
    <t>Deltakere i prosessen:</t>
  </si>
  <si>
    <t>Risiko-nivå</t>
  </si>
  <si>
    <t>Risiko:</t>
  </si>
  <si>
    <t>Andre verktøy:</t>
  </si>
  <si>
    <t>Veiledere:</t>
  </si>
  <si>
    <t>Veileder ved bruk av stemmeverktøy:</t>
  </si>
  <si>
    <t>M 11</t>
  </si>
  <si>
    <t>M 12</t>
  </si>
  <si>
    <t>M 13</t>
  </si>
  <si>
    <t>M 14</t>
  </si>
  <si>
    <t>M 15</t>
  </si>
  <si>
    <t>M 16</t>
  </si>
  <si>
    <t>M 17</t>
  </si>
  <si>
    <t>M 18</t>
  </si>
  <si>
    <t>M 19</t>
  </si>
  <si>
    <t>M 20</t>
  </si>
  <si>
    <t>Innledning</t>
  </si>
  <si>
    <t>Risiko før tiltak</t>
  </si>
  <si>
    <t>Gj sn</t>
  </si>
  <si>
    <t>Risiko etter tiltak</t>
  </si>
  <si>
    <t>Y-forskyv</t>
  </si>
  <si>
    <t>X-forskyv</t>
  </si>
  <si>
    <t>X-Konsekvens</t>
  </si>
  <si>
    <t>Y-Sannsynlighet</t>
  </si>
  <si>
    <t>X-forskyv konsekv</t>
  </si>
  <si>
    <t>Y-forskyv Sanns</t>
  </si>
  <si>
    <t>Før tiltak</t>
  </si>
  <si>
    <t>Etter tiltak</t>
  </si>
  <si>
    <t>Risiko-vurdering</t>
  </si>
  <si>
    <t>P1</t>
  </si>
  <si>
    <t>P2</t>
  </si>
  <si>
    <t>P3</t>
  </si>
  <si>
    <t>P4</t>
  </si>
  <si>
    <t>P5</t>
  </si>
  <si>
    <t>P6</t>
  </si>
  <si>
    <t>P7</t>
  </si>
  <si>
    <t>P8</t>
  </si>
  <si>
    <t>P9</t>
  </si>
  <si>
    <t>P10</t>
  </si>
  <si>
    <t>P11</t>
  </si>
  <si>
    <t>P12</t>
  </si>
  <si>
    <t>P13</t>
  </si>
  <si>
    <t>P14</t>
  </si>
  <si>
    <t>P15</t>
  </si>
  <si>
    <t>P16</t>
  </si>
  <si>
    <t>P17</t>
  </si>
  <si>
    <t>P18</t>
  </si>
  <si>
    <t>P19</t>
  </si>
  <si>
    <t>P20</t>
  </si>
  <si>
    <t>Mål / resultatkrav nr 5:</t>
  </si>
  <si>
    <t>Mål / resultatkrav nr 15:</t>
  </si>
  <si>
    <t>M 5</t>
  </si>
  <si>
    <t>■ = Risikonivå etter tiltak</t>
  </si>
  <si>
    <t>Eksisterende tiltak/ merknad til risikoen</t>
  </si>
  <si>
    <t>Utfylte mål:</t>
  </si>
  <si>
    <r>
      <t xml:space="preserve">Samlet risikovurdering - </t>
    </r>
    <r>
      <rPr>
        <b/>
        <sz val="14"/>
        <rFont val="Arial"/>
        <family val="2"/>
      </rPr>
      <t>målnivå</t>
    </r>
  </si>
  <si>
    <t>Veileder: Samlet risikovurdering - målnivå</t>
  </si>
  <si>
    <t>Risikoeier:</t>
  </si>
  <si>
    <t>Når risikovurdering før og etter tiltak er utfylt er:</t>
  </si>
  <si>
    <r>
      <t>●</t>
    </r>
    <r>
      <rPr>
        <sz val="11"/>
        <color indexed="8"/>
        <rFont val="Arial"/>
        <family val="2"/>
      </rPr>
      <t xml:space="preserve"> = Risikonivå før tiltak</t>
    </r>
  </si>
  <si>
    <t xml:space="preserve"> </t>
  </si>
  <si>
    <t>Klikk på stegene i prosessen for å få veiledning!</t>
  </si>
  <si>
    <t>Mål / krav nr 1:</t>
  </si>
  <si>
    <t>Mål / krav nr 2:</t>
  </si>
  <si>
    <t>Mål / krav nr 3:</t>
  </si>
  <si>
    <t>Mål / krav:</t>
  </si>
  <si>
    <t>Mål / krav nr 4:</t>
  </si>
  <si>
    <t>Mål / krav nr 6:</t>
  </si>
  <si>
    <t>Mål / krav nr 7:</t>
  </si>
  <si>
    <t>Mål / krav nr 8:</t>
  </si>
  <si>
    <t>Mål / krav nr 9:</t>
  </si>
  <si>
    <t>Mål / krav nr 10:</t>
  </si>
  <si>
    <t>Mål / krav nr 11:</t>
  </si>
  <si>
    <t>Mål / krav nr 12:</t>
  </si>
  <si>
    <t>Mål / krav nr 13:</t>
  </si>
  <si>
    <t>Mål / krav nr 14:</t>
  </si>
  <si>
    <t>Mål / krav nr 16:</t>
  </si>
  <si>
    <t>Mål / krav nr 17:</t>
  </si>
  <si>
    <t>Mål / krav nr 18:</t>
  </si>
  <si>
    <t>Mål / krav nr 19:</t>
  </si>
  <si>
    <t>Mål / krav nr 20:</t>
  </si>
  <si>
    <t>Risikovurderingsverktøy</t>
  </si>
  <si>
    <t>Risikovurdering for:</t>
  </si>
  <si>
    <t>Kritiske suksessfaktorer</t>
  </si>
  <si>
    <t>Mål 1</t>
  </si>
  <si>
    <t>Mål 2</t>
  </si>
  <si>
    <t>Mål 3</t>
  </si>
  <si>
    <t>Mål 4</t>
  </si>
  <si>
    <t>Mål 5</t>
  </si>
  <si>
    <t>Mål 6</t>
  </si>
  <si>
    <t>Mål 7</t>
  </si>
  <si>
    <t>Mål 8</t>
  </si>
  <si>
    <t>Mål 9</t>
  </si>
  <si>
    <t>Mål 10</t>
  </si>
  <si>
    <t>Mål 11</t>
  </si>
  <si>
    <t>Mål 12</t>
  </si>
  <si>
    <t>Mål 13</t>
  </si>
  <si>
    <t>Mål 14</t>
  </si>
  <si>
    <t>Mål 15</t>
  </si>
  <si>
    <t>Mål 16</t>
  </si>
  <si>
    <t>Mål 17</t>
  </si>
  <si>
    <t>Mål 18</t>
  </si>
  <si>
    <t>Mål 19</t>
  </si>
  <si>
    <t>Mål 20</t>
  </si>
  <si>
    <t>Målnr.</t>
  </si>
  <si>
    <t>Risiko (fra kolonne c):</t>
  </si>
  <si>
    <t>Risikovurdering av det enkelte mål:</t>
  </si>
  <si>
    <t>Gj.snitt risikonivå</t>
  </si>
  <si>
    <t>Veileder til risikovurderingsverktøy</t>
  </si>
  <si>
    <t>Risikomatrise, 
se under</t>
  </si>
  <si>
    <r>
      <t>I de tilfeller hvor mange mål skal risikovurderes kan det være hensiktsmessig å få en oversikt over hvilke mål som samlet er mest eksponert for risiko. Dette kan være nyttig i forhold til å prioritere det videre arbeidet med å etablere tiltak. 
Det er viktig å være oppmerksom på at grafen viser en gjennomsnittlig risikoeksponering for det enkelte mål, og at det derfor kan være enkelte risikoelementer som er betydelige i forhold til målet, selv om den gjennomsnittlige risikoen er lav.
Oversikt over ”Samlet risikovurdering -</t>
    </r>
    <r>
      <rPr>
        <sz val="10"/>
        <color indexed="10"/>
        <rFont val="Arial"/>
        <family val="2"/>
      </rPr>
      <t xml:space="preserve"> </t>
    </r>
    <r>
      <rPr>
        <sz val="10"/>
        <rFont val="Arial"/>
        <family val="2"/>
      </rPr>
      <t>målnivå” utarbeides automatisk etter hvert som risikovurderinger gjøres for det enkelte mål.</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</si>
</sst>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0_);_(* \(#,##0.0\);_(* &quot;-&quot;??_);_(@_)"/>
    <numFmt numFmtId="166" formatCode="_(* #,##0_);_(* \(#,##0\);_(* &quot;-&quot;??_);_(@_)"/>
    <numFmt numFmtId="167" formatCode="dd/mm/yyyy;@"/>
    <numFmt numFmtId="168" formatCode="0.0"/>
  </numFmts>
  <fonts count="52" x14ac:knownFonts="1">
    <font>
      <sz val="10"/>
      <name val="Arial"/>
    </font>
    <font>
      <sz val="10"/>
      <name val="Arial"/>
      <family val="2"/>
    </font>
    <font>
      <b/>
      <sz val="10"/>
      <name val="Arial"/>
      <family val="2"/>
    </font>
    <font>
      <u/>
      <sz val="10"/>
      <color indexed="12"/>
      <name val="Arial"/>
      <family val="2"/>
    </font>
    <font>
      <b/>
      <sz val="10"/>
      <color indexed="9"/>
      <name val="Arial"/>
      <family val="2"/>
    </font>
    <font>
      <b/>
      <sz val="11"/>
      <color indexed="9"/>
      <name val="Arial"/>
      <family val="2"/>
    </font>
    <font>
      <sz val="11"/>
      <name val="Arial"/>
      <family val="2"/>
    </font>
    <font>
      <sz val="8"/>
      <name val="Arial"/>
      <family val="2"/>
    </font>
    <font>
      <sz val="8"/>
      <color indexed="8"/>
      <name val="Arial"/>
      <family val="2"/>
    </font>
    <font>
      <b/>
      <sz val="12"/>
      <name val="Arial"/>
      <family val="2"/>
    </font>
    <font>
      <sz val="12"/>
      <name val="Arial"/>
      <family val="2"/>
    </font>
    <font>
      <b/>
      <sz val="11"/>
      <color indexed="8"/>
      <name val="Arial"/>
      <family val="2"/>
    </font>
    <font>
      <b/>
      <sz val="10"/>
      <color indexed="8"/>
      <name val="Arial"/>
      <family val="2"/>
    </font>
    <font>
      <sz val="9"/>
      <name val="Arial"/>
      <family val="2"/>
    </font>
    <font>
      <sz val="10"/>
      <name val="Arial"/>
      <family val="2"/>
    </font>
    <font>
      <b/>
      <sz val="12"/>
      <color indexed="9"/>
      <name val="Arial"/>
      <family val="2"/>
    </font>
    <font>
      <b/>
      <sz val="14"/>
      <color indexed="24"/>
      <name val="Arial"/>
      <family val="2"/>
    </font>
    <font>
      <b/>
      <sz val="12"/>
      <color indexed="24"/>
      <name val="Arial"/>
      <family val="2"/>
    </font>
    <font>
      <b/>
      <sz val="11"/>
      <color indexed="24"/>
      <name val="Arial"/>
      <family val="2"/>
    </font>
    <font>
      <sz val="8"/>
      <color indexed="81"/>
      <name val="Tahoma"/>
      <family val="2"/>
    </font>
    <font>
      <sz val="8"/>
      <name val="Arial"/>
      <family val="2"/>
    </font>
    <font>
      <b/>
      <sz val="16"/>
      <color indexed="24"/>
      <name val="Arial"/>
      <family val="2"/>
    </font>
    <font>
      <sz val="11"/>
      <color indexed="8"/>
      <name val="Arial"/>
      <family val="2"/>
    </font>
    <font>
      <b/>
      <sz val="12"/>
      <color indexed="63"/>
      <name val="Arial"/>
      <family val="2"/>
    </font>
    <font>
      <b/>
      <sz val="16"/>
      <name val="Arial"/>
      <family val="2"/>
    </font>
    <font>
      <sz val="12"/>
      <name val="Arial"/>
      <family val="2"/>
    </font>
    <font>
      <sz val="10"/>
      <color indexed="10"/>
      <name val="Arial"/>
      <family val="2"/>
    </font>
    <font>
      <sz val="10"/>
      <color indexed="10"/>
      <name val="Arial"/>
      <family val="2"/>
    </font>
    <font>
      <b/>
      <sz val="10"/>
      <color indexed="10"/>
      <name val="Arial"/>
      <family val="2"/>
    </font>
    <font>
      <u/>
      <sz val="12"/>
      <color indexed="12"/>
      <name val="Arial"/>
      <family val="2"/>
    </font>
    <font>
      <u/>
      <sz val="14"/>
      <color indexed="12"/>
      <name val="Arial"/>
      <family val="2"/>
    </font>
    <font>
      <b/>
      <sz val="10"/>
      <color indexed="24"/>
      <name val="Arial"/>
      <family val="2"/>
    </font>
    <font>
      <b/>
      <sz val="9"/>
      <name val="Arial"/>
      <family val="2"/>
    </font>
    <font>
      <b/>
      <sz val="14"/>
      <color indexed="8"/>
      <name val="Arial"/>
      <family val="2"/>
    </font>
    <font>
      <sz val="10"/>
      <color indexed="8"/>
      <name val="Arial"/>
      <family val="2"/>
    </font>
    <font>
      <b/>
      <sz val="14"/>
      <color indexed="9"/>
      <name val="Arial"/>
      <family val="2"/>
    </font>
    <font>
      <b/>
      <sz val="16"/>
      <color indexed="62"/>
      <name val="Arial"/>
      <family val="2"/>
    </font>
    <font>
      <b/>
      <sz val="14"/>
      <name val="Arial"/>
      <family val="2"/>
    </font>
    <font>
      <sz val="10"/>
      <color indexed="44"/>
      <name val="Arial"/>
      <family val="2"/>
    </font>
    <font>
      <b/>
      <sz val="14"/>
      <color indexed="18"/>
      <name val="Arial"/>
      <family val="2"/>
    </font>
    <font>
      <sz val="10"/>
      <color indexed="18"/>
      <name val="Arial"/>
      <family val="2"/>
    </font>
    <font>
      <b/>
      <sz val="11"/>
      <color indexed="18"/>
      <name val="Arial"/>
      <family val="2"/>
    </font>
    <font>
      <b/>
      <sz val="12"/>
      <color indexed="18"/>
      <name val="Arial"/>
      <family val="2"/>
    </font>
    <font>
      <sz val="11"/>
      <color indexed="18"/>
      <name val="Arial"/>
      <family val="2"/>
    </font>
    <font>
      <b/>
      <sz val="16"/>
      <color indexed="18"/>
      <name val="Arial"/>
      <family val="2"/>
    </font>
    <font>
      <b/>
      <sz val="12"/>
      <color indexed="8"/>
      <name val="Arial"/>
      <family val="2"/>
    </font>
    <font>
      <sz val="10"/>
      <color indexed="12"/>
      <name val="Arial"/>
      <family val="2"/>
    </font>
    <font>
      <sz val="12"/>
      <color indexed="8"/>
      <name val="Arial"/>
      <family val="2"/>
    </font>
    <font>
      <sz val="10"/>
      <color indexed="12"/>
      <name val="Arial"/>
      <family val="2"/>
    </font>
    <font>
      <sz val="10"/>
      <color rgb="FF000000"/>
      <name val="Arial"/>
      <family val="2"/>
    </font>
    <font>
      <b/>
      <sz val="10"/>
      <color theme="0"/>
      <name val="Arial"/>
      <family val="2"/>
    </font>
    <font>
      <sz val="10"/>
      <color theme="2"/>
      <name val="Arial"/>
      <family val="2"/>
    </font>
  </fonts>
  <fills count="13">
    <fill>
      <patternFill patternType="none"/>
    </fill>
    <fill>
      <patternFill patternType="gray125"/>
    </fill>
    <fill>
      <patternFill patternType="solid">
        <fgColor indexed="22"/>
        <bgColor indexed="64"/>
      </patternFill>
    </fill>
    <fill>
      <patternFill patternType="lightDown">
        <bgColor indexed="22"/>
      </patternFill>
    </fill>
    <fill>
      <patternFill patternType="gray125">
        <bgColor indexed="22"/>
      </patternFill>
    </fill>
    <fill>
      <patternFill patternType="solid">
        <fgColor indexed="9"/>
        <bgColor indexed="64"/>
      </patternFill>
    </fill>
    <fill>
      <patternFill patternType="solid">
        <fgColor indexed="62"/>
        <bgColor indexed="64"/>
      </patternFill>
    </fill>
    <fill>
      <patternFill patternType="gray0625">
        <bgColor indexed="23"/>
      </patternFill>
    </fill>
    <fill>
      <patternFill patternType="gray0625">
        <bgColor indexed="22"/>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23"/>
      </left>
      <right/>
      <top style="thick">
        <color indexed="23"/>
      </top>
      <bottom style="thick">
        <color indexed="23"/>
      </bottom>
      <diagonal/>
    </border>
    <border>
      <left/>
      <right/>
      <top style="thick">
        <color indexed="23"/>
      </top>
      <bottom style="thick">
        <color indexed="23"/>
      </bottom>
      <diagonal/>
    </border>
    <border>
      <left/>
      <right style="thick">
        <color indexed="23"/>
      </right>
      <top style="thick">
        <color indexed="23"/>
      </top>
      <bottom style="thick">
        <color indexed="23"/>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hair">
        <color indexed="64"/>
      </left>
      <right style="hair">
        <color indexed="64"/>
      </right>
      <top/>
      <bottom style="hair">
        <color indexed="64"/>
      </bottom>
      <diagonal/>
    </border>
    <border>
      <left/>
      <right style="thick">
        <color indexed="23"/>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59">
    <xf numFmtId="0" fontId="0" fillId="0" borderId="0" xfId="0"/>
    <xf numFmtId="0" fontId="7" fillId="0" borderId="1" xfId="0" applyFont="1" applyBorder="1" applyProtection="1">
      <protection locked="0"/>
    </xf>
    <xf numFmtId="0" fontId="0" fillId="0" borderId="0" xfId="0" applyProtection="1"/>
    <xf numFmtId="165" fontId="1" fillId="0" borderId="0" xfId="1" applyNumberFormat="1" applyProtection="1"/>
    <xf numFmtId="0" fontId="7"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7" fillId="0" borderId="6" xfId="0" applyFont="1" applyBorder="1"/>
    <xf numFmtId="0" fontId="0" fillId="0" borderId="7" xfId="0" applyBorder="1"/>
    <xf numFmtId="0" fontId="7" fillId="0" borderId="8" xfId="0" applyFont="1" applyBorder="1"/>
    <xf numFmtId="0" fontId="7" fillId="0" borderId="9" xfId="0" applyFont="1" applyBorder="1"/>
    <xf numFmtId="0" fontId="2" fillId="0" borderId="10" xfId="0" applyFont="1" applyBorder="1"/>
    <xf numFmtId="0" fontId="0" fillId="0" borderId="11" xfId="0" applyBorder="1"/>
    <xf numFmtId="0" fontId="0" fillId="0" borderId="0" xfId="0" applyBorder="1" applyProtection="1"/>
    <xf numFmtId="0" fontId="6" fillId="0" borderId="0" xfId="0" applyFont="1" applyFill="1" applyBorder="1" applyProtection="1"/>
    <xf numFmtId="166" fontId="8" fillId="0" borderId="12" xfId="1" applyNumberFormat="1" applyFont="1" applyBorder="1" applyAlignment="1" applyProtection="1">
      <protection locked="0"/>
    </xf>
    <xf numFmtId="0" fontId="9" fillId="2" borderId="0" xfId="0" applyFont="1" applyFill="1" applyBorder="1" applyAlignment="1" applyProtection="1">
      <alignment vertical="center" wrapText="1"/>
    </xf>
    <xf numFmtId="0" fontId="9" fillId="2" borderId="0" xfId="0" applyFont="1" applyFill="1" applyBorder="1" applyAlignment="1" applyProtection="1">
      <alignment wrapText="1"/>
    </xf>
    <xf numFmtId="0" fontId="18" fillId="2" borderId="0" xfId="0" applyFont="1" applyFill="1" applyBorder="1" applyAlignment="1" applyProtection="1">
      <alignment horizontal="right" vertical="center" wrapText="1"/>
    </xf>
    <xf numFmtId="166" fontId="7" fillId="2" borderId="12" xfId="0" applyNumberFormat="1" applyFont="1" applyFill="1" applyBorder="1" applyProtection="1"/>
    <xf numFmtId="0" fontId="6" fillId="0" borderId="0" xfId="0" applyFont="1" applyAlignment="1" applyProtection="1">
      <alignment vertical="center"/>
    </xf>
    <xf numFmtId="0" fontId="6" fillId="2" borderId="0" xfId="0" applyFont="1" applyFill="1" applyBorder="1" applyProtection="1"/>
    <xf numFmtId="0" fontId="14" fillId="2" borderId="13" xfId="0" applyFont="1" applyFill="1" applyBorder="1" applyAlignment="1" applyProtection="1">
      <alignment vertical="center" wrapText="1"/>
    </xf>
    <xf numFmtId="0" fontId="0" fillId="2" borderId="0" xfId="0" applyFill="1" applyProtection="1"/>
    <xf numFmtId="0" fontId="0" fillId="0" borderId="12" xfId="0" applyBorder="1" applyAlignment="1" applyProtection="1">
      <alignment vertical="center" wrapText="1"/>
      <protection locked="0"/>
    </xf>
    <xf numFmtId="0" fontId="7" fillId="2" borderId="12" xfId="0" applyFont="1" applyFill="1" applyBorder="1" applyAlignment="1" applyProtection="1">
      <alignment horizontal="center"/>
    </xf>
    <xf numFmtId="0" fontId="0" fillId="2" borderId="0" xfId="0" applyFill="1" applyBorder="1" applyProtection="1"/>
    <xf numFmtId="166" fontId="8" fillId="2" borderId="0" xfId="1" applyNumberFormat="1" applyFont="1" applyFill="1" applyBorder="1" applyProtection="1"/>
    <xf numFmtId="0" fontId="0" fillId="0" borderId="0" xfId="0" applyFill="1" applyBorder="1" applyProtection="1"/>
    <xf numFmtId="165" fontId="1" fillId="2" borderId="0" xfId="1" applyNumberFormat="1" applyFill="1" applyBorder="1" applyProtection="1"/>
    <xf numFmtId="49" fontId="1" fillId="2" borderId="0" xfId="1" applyNumberFormat="1" applyFill="1" applyBorder="1" applyAlignment="1" applyProtection="1">
      <alignment vertical="top" wrapText="1"/>
    </xf>
    <xf numFmtId="0" fontId="7" fillId="2" borderId="0" xfId="0" applyFont="1" applyFill="1" applyBorder="1" applyAlignment="1" applyProtection="1">
      <alignment wrapText="1"/>
    </xf>
    <xf numFmtId="0" fontId="7" fillId="2" borderId="0" xfId="0" applyFont="1" applyFill="1" applyAlignment="1" applyProtection="1">
      <alignment wrapText="1"/>
    </xf>
    <xf numFmtId="0" fontId="1" fillId="2" borderId="0" xfId="1" applyNumberFormat="1" applyFill="1" applyBorder="1" applyAlignment="1" applyProtection="1">
      <alignment vertical="top" wrapText="1"/>
    </xf>
    <xf numFmtId="0" fontId="4" fillId="2" borderId="0" xfId="0" applyFont="1" applyFill="1" applyBorder="1" applyProtection="1"/>
    <xf numFmtId="166" fontId="7" fillId="2" borderId="0" xfId="0" applyNumberFormat="1" applyFont="1" applyFill="1" applyBorder="1" applyProtection="1"/>
    <xf numFmtId="0" fontId="4" fillId="2" borderId="0" xfId="0" applyFont="1" applyFill="1" applyBorder="1" applyAlignment="1" applyProtection="1">
      <alignment wrapText="1"/>
    </xf>
    <xf numFmtId="165" fontId="1" fillId="2" borderId="0" xfId="1" applyNumberFormat="1" applyFill="1" applyProtection="1"/>
    <xf numFmtId="0" fontId="7" fillId="0" borderId="0" xfId="0" applyFont="1" applyFill="1" applyBorder="1" applyAlignment="1" applyProtection="1">
      <alignment wrapText="1"/>
    </xf>
    <xf numFmtId="0" fontId="0" fillId="0" borderId="0" xfId="0" applyFill="1" applyProtection="1"/>
    <xf numFmtId="0" fontId="7" fillId="0" borderId="0" xfId="0" applyFont="1" applyFill="1" applyAlignment="1" applyProtection="1">
      <alignment wrapText="1"/>
    </xf>
    <xf numFmtId="0" fontId="0" fillId="2" borderId="14" xfId="0" applyFill="1" applyBorder="1" applyProtection="1"/>
    <xf numFmtId="166" fontId="8" fillId="2" borderId="14" xfId="1" applyNumberFormat="1" applyFont="1" applyFill="1" applyBorder="1" applyProtection="1"/>
    <xf numFmtId="0" fontId="0" fillId="2" borderId="0" xfId="0" applyFill="1"/>
    <xf numFmtId="0" fontId="21" fillId="2" borderId="0" xfId="0" applyFont="1" applyFill="1" applyBorder="1" applyProtection="1"/>
    <xf numFmtId="0" fontId="15" fillId="2" borderId="0" xfId="2" applyFont="1" applyFill="1" applyAlignment="1" applyProtection="1">
      <alignment horizontal="center"/>
    </xf>
    <xf numFmtId="0" fontId="1" fillId="5" borderId="0" xfId="0" applyNumberFormat="1" applyFont="1" applyFill="1" applyAlignment="1">
      <alignment vertical="center" wrapText="1"/>
    </xf>
    <xf numFmtId="0" fontId="0" fillId="2" borderId="0" xfId="0" applyFill="1" applyAlignment="1" applyProtection="1">
      <alignment vertical="center"/>
    </xf>
    <xf numFmtId="49" fontId="13" fillId="5" borderId="1" xfId="0" applyNumberFormat="1" applyFont="1" applyFill="1" applyBorder="1" applyAlignment="1" applyProtection="1">
      <alignment horizontal="left"/>
    </xf>
    <xf numFmtId="1" fontId="7" fillId="2" borderId="1" xfId="1" applyNumberFormat="1" applyFont="1" applyFill="1" applyBorder="1" applyProtection="1"/>
    <xf numFmtId="0" fontId="15" fillId="2" borderId="0" xfId="2" applyFont="1" applyFill="1" applyBorder="1" applyAlignment="1" applyProtection="1">
      <alignment horizontal="center"/>
    </xf>
    <xf numFmtId="0" fontId="31" fillId="2" borderId="0" xfId="0" applyFont="1" applyFill="1" applyBorder="1" applyAlignment="1" applyProtection="1">
      <alignment vertical="center"/>
    </xf>
    <xf numFmtId="0" fontId="3" fillId="2" borderId="0" xfId="2" applyFill="1" applyBorder="1" applyAlignment="1" applyProtection="1"/>
    <xf numFmtId="0" fontId="16" fillId="2" borderId="0" xfId="0" applyFont="1" applyFill="1" applyBorder="1" applyAlignment="1" applyProtection="1">
      <alignment vertical="center" wrapText="1"/>
    </xf>
    <xf numFmtId="14" fontId="20" fillId="0" borderId="12" xfId="0" applyNumberFormat="1" applyFont="1" applyBorder="1" applyAlignment="1" applyProtection="1">
      <alignment vertical="center" wrapText="1"/>
      <protection locked="0"/>
    </xf>
    <xf numFmtId="0" fontId="0" fillId="5" borderId="0" xfId="0" applyFill="1"/>
    <xf numFmtId="0" fontId="2" fillId="0" borderId="0" xfId="0" applyFont="1" applyFill="1" applyBorder="1" applyAlignment="1">
      <alignment horizontal="center" wrapText="1"/>
    </xf>
    <xf numFmtId="167" fontId="0" fillId="0" borderId="0" xfId="0" applyNumberFormat="1" applyFill="1" applyBorder="1" applyAlignment="1" applyProtection="1">
      <alignment wrapText="1"/>
    </xf>
    <xf numFmtId="2" fontId="1" fillId="5" borderId="17" xfId="0" applyNumberFormat="1" applyFont="1" applyFill="1" applyBorder="1"/>
    <xf numFmtId="0" fontId="1" fillId="5" borderId="0" xfId="0" applyFont="1" applyFill="1"/>
    <xf numFmtId="1" fontId="0" fillId="5" borderId="0" xfId="0" applyNumberFormat="1" applyFill="1"/>
    <xf numFmtId="0" fontId="2" fillId="2" borderId="18" xfId="0" applyFont="1" applyFill="1" applyBorder="1"/>
    <xf numFmtId="0" fontId="2" fillId="2" borderId="19" xfId="0" applyFont="1" applyFill="1" applyBorder="1"/>
    <xf numFmtId="0" fontId="0" fillId="5" borderId="17" xfId="0" applyFill="1" applyBorder="1"/>
    <xf numFmtId="0" fontId="0" fillId="5" borderId="1" xfId="0" applyFill="1" applyBorder="1"/>
    <xf numFmtId="2" fontId="1" fillId="5" borderId="0" xfId="0" applyNumberFormat="1" applyFont="1" applyFill="1" applyBorder="1"/>
    <xf numFmtId="0" fontId="1" fillId="2" borderId="15" xfId="0" applyFont="1" applyFill="1" applyBorder="1"/>
    <xf numFmtId="2" fontId="1" fillId="5" borderId="20" xfId="0" applyNumberFormat="1" applyFont="1" applyFill="1" applyBorder="1"/>
    <xf numFmtId="2" fontId="1" fillId="5" borderId="4" xfId="0" applyNumberFormat="1" applyFont="1" applyFill="1" applyBorder="1"/>
    <xf numFmtId="2" fontId="1" fillId="5" borderId="7" xfId="0" applyNumberFormat="1" applyFont="1" applyFill="1" applyBorder="1"/>
    <xf numFmtId="2" fontId="1" fillId="5" borderId="9" xfId="0" applyNumberFormat="1" applyFont="1" applyFill="1" applyBorder="1"/>
    <xf numFmtId="0" fontId="0" fillId="2" borderId="9" xfId="0" applyFill="1" applyBorder="1" applyAlignment="1">
      <alignment wrapText="1"/>
    </xf>
    <xf numFmtId="0" fontId="0" fillId="2" borderId="7" xfId="0" applyFill="1" applyBorder="1" applyAlignment="1">
      <alignment wrapText="1"/>
    </xf>
    <xf numFmtId="0" fontId="1" fillId="5" borderId="4" xfId="0" applyFont="1" applyFill="1" applyBorder="1"/>
    <xf numFmtId="0" fontId="1" fillId="5" borderId="9" xfId="0" applyFont="1" applyFill="1" applyBorder="1"/>
    <xf numFmtId="0" fontId="0" fillId="5" borderId="2" xfId="0" applyFill="1" applyBorder="1"/>
    <xf numFmtId="0" fontId="0" fillId="5" borderId="18" xfId="0" applyFill="1" applyBorder="1"/>
    <xf numFmtId="0" fontId="1" fillId="5" borderId="3" xfId="0" applyFont="1" applyFill="1" applyBorder="1"/>
    <xf numFmtId="0" fontId="1" fillId="5" borderId="8" xfId="0" applyFont="1" applyFill="1" applyBorder="1"/>
    <xf numFmtId="2" fontId="1" fillId="5" borderId="3" xfId="0" applyNumberFormat="1" applyFont="1" applyFill="1" applyBorder="1"/>
    <xf numFmtId="2" fontId="1" fillId="5" borderId="8" xfId="0" applyNumberFormat="1" applyFont="1" applyFill="1" applyBorder="1"/>
    <xf numFmtId="0" fontId="1" fillId="5" borderId="8" xfId="0" applyNumberFormat="1" applyFont="1" applyFill="1" applyBorder="1"/>
    <xf numFmtId="0" fontId="34" fillId="2" borderId="0" xfId="0" applyFont="1" applyFill="1" applyProtection="1"/>
    <xf numFmtId="0" fontId="23" fillId="2" borderId="0" xfId="0" applyFont="1" applyFill="1" applyBorder="1" applyProtection="1"/>
    <xf numFmtId="0" fontId="4" fillId="6" borderId="21"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5" xfId="0" applyFont="1" applyFill="1" applyBorder="1" applyAlignment="1" applyProtection="1">
      <alignment vertical="center" wrapText="1"/>
    </xf>
    <xf numFmtId="0" fontId="4" fillId="6" borderId="0" xfId="0" applyFont="1" applyFill="1" applyBorder="1" applyAlignment="1" applyProtection="1">
      <alignment horizontal="center" vertical="center" wrapText="1"/>
    </xf>
    <xf numFmtId="165" fontId="34" fillId="2" borderId="0" xfId="1" applyNumberFormat="1" applyFont="1" applyFill="1" applyProtection="1"/>
    <xf numFmtId="0" fontId="4" fillId="6" borderId="23" xfId="0" applyFont="1" applyFill="1" applyBorder="1" applyProtection="1"/>
    <xf numFmtId="0" fontId="4" fillId="6" borderId="15" xfId="0" applyFont="1" applyFill="1" applyBorder="1" applyAlignment="1" applyProtection="1">
      <alignment textRotation="90"/>
    </xf>
    <xf numFmtId="165" fontId="4" fillId="6" borderId="15" xfId="1" applyNumberFormat="1" applyFont="1" applyFill="1" applyBorder="1" applyAlignment="1" applyProtection="1">
      <alignment textRotation="90"/>
    </xf>
    <xf numFmtId="0" fontId="4" fillId="6" borderId="15" xfId="0" applyFont="1" applyFill="1" applyBorder="1" applyAlignment="1" applyProtection="1">
      <alignment horizontal="center" wrapText="1"/>
    </xf>
    <xf numFmtId="0" fontId="36" fillId="2" borderId="0" xfId="0" applyFont="1" applyFill="1" applyBorder="1" applyProtection="1"/>
    <xf numFmtId="0" fontId="1" fillId="2" borderId="0" xfId="0" applyFont="1" applyFill="1"/>
    <xf numFmtId="0" fontId="24" fillId="2" borderId="0" xfId="0" applyFont="1" applyFill="1" applyBorder="1" applyProtection="1"/>
    <xf numFmtId="0" fontId="3" fillId="2" borderId="0" xfId="2" quotePrefix="1" applyFont="1" applyFill="1" applyAlignment="1" applyProtection="1"/>
    <xf numFmtId="0" fontId="35" fillId="6" borderId="15" xfId="0" applyFont="1" applyFill="1" applyBorder="1" applyAlignment="1" applyProtection="1">
      <alignment vertical="center"/>
    </xf>
    <xf numFmtId="0" fontId="41" fillId="2" borderId="0" xfId="0" applyFont="1" applyFill="1" applyBorder="1" applyAlignment="1" applyProtection="1">
      <alignment horizontal="right" vertical="center" wrapText="1"/>
    </xf>
    <xf numFmtId="0" fontId="40" fillId="2" borderId="0" xfId="0" applyFont="1" applyFill="1" applyProtection="1"/>
    <xf numFmtId="49" fontId="43" fillId="2" borderId="0" xfId="1" applyNumberFormat="1" applyFont="1" applyFill="1" applyBorder="1" applyAlignment="1" applyProtection="1">
      <alignment vertical="top" wrapText="1"/>
    </xf>
    <xf numFmtId="0" fontId="42" fillId="2" borderId="0" xfId="0" applyFont="1" applyFill="1" applyBorder="1" applyAlignment="1" applyProtection="1">
      <alignment horizontal="right"/>
    </xf>
    <xf numFmtId="0" fontId="45" fillId="2" borderId="0" xfId="0" applyFont="1" applyFill="1" applyBorder="1" applyAlignment="1" applyProtection="1">
      <alignment horizontal="right" vertical="center" wrapText="1"/>
    </xf>
    <xf numFmtId="0" fontId="41" fillId="2" borderId="0" xfId="0" applyFont="1" applyFill="1" applyBorder="1" applyAlignment="1" applyProtection="1">
      <alignment vertical="center" wrapText="1"/>
    </xf>
    <xf numFmtId="49" fontId="14" fillId="2" borderId="0" xfId="1" applyNumberFormat="1" applyFont="1" applyFill="1" applyBorder="1" applyAlignment="1" applyProtection="1">
      <alignment vertical="top" wrapText="1"/>
    </xf>
    <xf numFmtId="0" fontId="46" fillId="2" borderId="0" xfId="0" applyFont="1" applyFill="1" applyProtection="1"/>
    <xf numFmtId="0" fontId="48" fillId="2" borderId="0" xfId="2" applyFont="1" applyFill="1" applyAlignment="1" applyProtection="1"/>
    <xf numFmtId="0" fontId="0" fillId="2" borderId="0" xfId="0" applyFill="1" applyBorder="1" applyAlignment="1" applyProtection="1">
      <alignment vertical="center"/>
    </xf>
    <xf numFmtId="0" fontId="32" fillId="2" borderId="0" xfId="0" applyFont="1" applyFill="1" applyBorder="1" applyProtection="1"/>
    <xf numFmtId="0" fontId="0" fillId="2" borderId="0" xfId="0" applyFill="1" applyBorder="1" applyProtection="1">
      <protection locked="0"/>
    </xf>
    <xf numFmtId="0" fontId="16" fillId="2" borderId="0" xfId="0"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3" fillId="2" borderId="0" xfId="2" applyFill="1" applyBorder="1" applyAlignment="1" applyProtection="1">
      <protection locked="0"/>
    </xf>
    <xf numFmtId="0" fontId="16" fillId="2" borderId="0" xfId="0" applyFont="1" applyFill="1" applyBorder="1" applyAlignment="1" applyProtection="1">
      <alignment vertical="center" wrapText="1"/>
      <protection locked="0"/>
    </xf>
    <xf numFmtId="0" fontId="28" fillId="2" borderId="0" xfId="0" applyFont="1" applyFill="1" applyBorder="1" applyProtection="1">
      <protection locked="0"/>
    </xf>
    <xf numFmtId="0" fontId="0" fillId="9" borderId="0" xfId="0" applyFill="1"/>
    <xf numFmtId="0" fontId="37" fillId="9" borderId="0" xfId="0" applyFont="1" applyFill="1" applyBorder="1" applyAlignment="1" applyProtection="1">
      <alignment vertical="center" wrapText="1"/>
    </xf>
    <xf numFmtId="0" fontId="9" fillId="9" borderId="0" xfId="0" applyFont="1" applyFill="1"/>
    <xf numFmtId="0" fontId="17" fillId="9" borderId="0" xfId="0" applyFont="1" applyFill="1"/>
    <xf numFmtId="0" fontId="3" fillId="9" borderId="0" xfId="2" applyFill="1" applyAlignment="1" applyProtection="1"/>
    <xf numFmtId="0" fontId="17" fillId="9" borderId="0" xfId="0" applyFont="1" applyFill="1" applyAlignment="1">
      <alignment horizontal="left"/>
    </xf>
    <xf numFmtId="0" fontId="25" fillId="9" borderId="0" xfId="0" applyFont="1" applyFill="1"/>
    <xf numFmtId="0" fontId="0" fillId="9" borderId="0" xfId="0" applyFill="1" applyBorder="1"/>
    <xf numFmtId="0" fontId="29" fillId="9" borderId="0" xfId="2" applyFont="1" applyFill="1" applyBorder="1" applyAlignment="1" applyProtection="1"/>
    <xf numFmtId="0" fontId="27" fillId="9" borderId="0" xfId="0" applyFont="1" applyFill="1"/>
    <xf numFmtId="0" fontId="26" fillId="9" borderId="0" xfId="0" applyFont="1" applyFill="1"/>
    <xf numFmtId="0" fontId="30" fillId="9" borderId="0" xfId="2" applyFont="1" applyFill="1" applyAlignment="1" applyProtection="1"/>
    <xf numFmtId="0" fontId="26" fillId="9" borderId="0" xfId="0" applyFont="1" applyFill="1" applyAlignment="1">
      <alignment wrapText="1"/>
    </xf>
    <xf numFmtId="0" fontId="27" fillId="9" borderId="0" xfId="0" applyFont="1" applyFill="1" applyAlignment="1">
      <alignment wrapText="1"/>
    </xf>
    <xf numFmtId="0" fontId="40" fillId="2" borderId="0" xfId="0" applyFont="1" applyFill="1" applyAlignment="1" applyProtection="1">
      <alignment horizontal="center"/>
    </xf>
    <xf numFmtId="0" fontId="0" fillId="4" borderId="15" xfId="0" applyFill="1" applyBorder="1" applyProtection="1"/>
    <xf numFmtId="0" fontId="38" fillId="7" borderId="23" xfId="0" applyFont="1" applyFill="1" applyBorder="1" applyProtection="1"/>
    <xf numFmtId="0" fontId="38" fillId="7" borderId="24" xfId="0" applyFont="1" applyFill="1" applyBorder="1" applyProtection="1"/>
    <xf numFmtId="0" fontId="0" fillId="8" borderId="23" xfId="0" applyFill="1" applyBorder="1" applyAlignment="1" applyProtection="1">
      <alignment horizontal="center"/>
    </xf>
    <xf numFmtId="0" fontId="0" fillId="8" borderId="26" xfId="0" applyFill="1" applyBorder="1" applyAlignment="1" applyProtection="1">
      <alignment horizontal="left"/>
    </xf>
    <xf numFmtId="0" fontId="0" fillId="4" borderId="16" xfId="0" applyFill="1" applyBorder="1" applyProtection="1"/>
    <xf numFmtId="0" fontId="38" fillId="7" borderId="22" xfId="0" applyFont="1" applyFill="1" applyBorder="1" applyProtection="1"/>
    <xf numFmtId="0" fontId="38" fillId="7" borderId="0" xfId="0" applyFont="1" applyFill="1" applyBorder="1" applyProtection="1"/>
    <xf numFmtId="0" fontId="0" fillId="8" borderId="22" xfId="0" applyFill="1" applyBorder="1" applyAlignment="1" applyProtection="1">
      <alignment horizontal="center"/>
    </xf>
    <xf numFmtId="0" fontId="0" fillId="8" borderId="21" xfId="0" applyFill="1" applyBorder="1" applyAlignment="1" applyProtection="1">
      <alignment horizontal="left"/>
    </xf>
    <xf numFmtId="0" fontId="0" fillId="3" borderId="15" xfId="0" applyFill="1" applyBorder="1" applyProtection="1"/>
    <xf numFmtId="0" fontId="0" fillId="3" borderId="16" xfId="0" applyFill="1" applyBorder="1" applyProtection="1"/>
    <xf numFmtId="0" fontId="38" fillId="7" borderId="21" xfId="0" applyFont="1" applyFill="1" applyBorder="1" applyProtection="1"/>
    <xf numFmtId="0" fontId="0" fillId="3" borderId="17" xfId="0" applyFill="1" applyBorder="1" applyProtection="1"/>
    <xf numFmtId="0" fontId="38" fillId="7" borderId="25" xfId="0" applyFont="1" applyFill="1" applyBorder="1" applyProtection="1"/>
    <xf numFmtId="0" fontId="38" fillId="7" borderId="13" xfId="0" applyFont="1" applyFill="1" applyBorder="1" applyProtection="1"/>
    <xf numFmtId="0" fontId="0" fillId="8" borderId="25" xfId="0" applyFill="1" applyBorder="1" applyAlignment="1" applyProtection="1">
      <alignment horizontal="center"/>
    </xf>
    <xf numFmtId="0" fontId="0" fillId="8" borderId="27" xfId="0" applyFill="1" applyBorder="1" applyAlignment="1" applyProtection="1">
      <alignment horizontal="left"/>
    </xf>
    <xf numFmtId="0" fontId="1" fillId="0" borderId="12" xfId="0" applyFont="1" applyBorder="1" applyAlignment="1" applyProtection="1">
      <alignment vertical="center" wrapText="1"/>
      <protection locked="0"/>
    </xf>
    <xf numFmtId="0" fontId="1" fillId="2" borderId="0" xfId="0" applyFont="1" applyFill="1" applyProtection="1"/>
    <xf numFmtId="0" fontId="1" fillId="2" borderId="0" xfId="2" quotePrefix="1" applyFont="1" applyFill="1" applyAlignment="1" applyProtection="1"/>
    <xf numFmtId="166" fontId="8" fillId="0" borderId="12" xfId="1" applyNumberFormat="1" applyFont="1" applyBorder="1" applyAlignment="1" applyProtection="1">
      <alignment wrapText="1"/>
      <protection locked="0"/>
    </xf>
    <xf numFmtId="0" fontId="5" fillId="6" borderId="15" xfId="0" applyFont="1" applyFill="1" applyBorder="1" applyAlignment="1" applyProtection="1">
      <alignment horizontal="left" vertical="center" wrapText="1"/>
    </xf>
    <xf numFmtId="0" fontId="1" fillId="10" borderId="12" xfId="0" applyFont="1" applyFill="1" applyBorder="1" applyAlignment="1" applyProtection="1">
      <alignment vertical="center" wrapText="1"/>
      <protection locked="0"/>
    </xf>
    <xf numFmtId="0" fontId="1" fillId="10" borderId="12" xfId="0" applyFont="1" applyFill="1" applyBorder="1" applyAlignment="1" applyProtection="1">
      <alignment horizontal="left"/>
    </xf>
    <xf numFmtId="0" fontId="1" fillId="0" borderId="12" xfId="0" applyFont="1" applyBorder="1" applyAlignment="1" applyProtection="1">
      <alignment horizontal="left" vertical="center" wrapText="1"/>
      <protection locked="0"/>
    </xf>
    <xf numFmtId="0" fontId="1" fillId="10" borderId="12" xfId="0" applyFont="1" applyFill="1" applyBorder="1" applyAlignment="1" applyProtection="1">
      <alignment vertical="center" wrapText="1"/>
    </xf>
    <xf numFmtId="14" fontId="7" fillId="0" borderId="12" xfId="0" applyNumberFormat="1" applyFont="1" applyBorder="1" applyAlignment="1" applyProtection="1">
      <alignment vertical="center" wrapText="1"/>
      <protection locked="0"/>
    </xf>
    <xf numFmtId="0" fontId="1" fillId="0" borderId="0" xfId="0" applyFont="1" applyAlignment="1" applyProtection="1">
      <alignment vertical="center"/>
    </xf>
    <xf numFmtId="0" fontId="1" fillId="0" borderId="23" xfId="0" applyFont="1" applyBorder="1" applyAlignment="1" applyProtection="1">
      <alignment vertical="center"/>
    </xf>
    <xf numFmtId="0" fontId="1" fillId="0" borderId="22" xfId="0" applyFont="1" applyBorder="1" applyAlignment="1" applyProtection="1">
      <alignment vertical="center"/>
    </xf>
    <xf numFmtId="0" fontId="1" fillId="0" borderId="25" xfId="0" applyFont="1" applyBorder="1" applyAlignment="1" applyProtection="1">
      <alignment vertical="center"/>
    </xf>
    <xf numFmtId="0" fontId="51" fillId="0" borderId="0" xfId="0" applyFont="1" applyProtection="1"/>
    <xf numFmtId="0" fontId="51" fillId="2" borderId="0" xfId="0" applyFont="1" applyFill="1" applyProtection="1"/>
    <xf numFmtId="0" fontId="51" fillId="12" borderId="0" xfId="0" applyFont="1" applyFill="1" applyProtection="1"/>
    <xf numFmtId="165" fontId="1" fillId="12" borderId="0" xfId="1" applyNumberFormat="1" applyFill="1" applyProtection="1"/>
    <xf numFmtId="0" fontId="0" fillId="12" borderId="0" xfId="0" applyFill="1" applyProtection="1"/>
    <xf numFmtId="0" fontId="51" fillId="12" borderId="0" xfId="0" applyFont="1" applyFill="1" applyAlignment="1" applyProtection="1">
      <alignment vertical="center"/>
    </xf>
    <xf numFmtId="0" fontId="50" fillId="11" borderId="0" xfId="0" applyFont="1" applyFill="1" applyAlignment="1" applyProtection="1">
      <alignment horizontal="center" wrapText="1"/>
    </xf>
    <xf numFmtId="165" fontId="50" fillId="11" borderId="0" xfId="1" applyNumberFormat="1" applyFont="1" applyFill="1" applyAlignment="1" applyProtection="1">
      <alignment horizontal="center" wrapText="1"/>
    </xf>
    <xf numFmtId="14" fontId="1" fillId="0" borderId="24" xfId="1" applyNumberFormat="1" applyBorder="1" applyAlignment="1" applyProtection="1">
      <alignment horizontal="center" wrapText="1"/>
    </xf>
    <xf numFmtId="49" fontId="1" fillId="0" borderId="24" xfId="1" applyNumberFormat="1" applyBorder="1" applyAlignment="1" applyProtection="1">
      <alignment horizontal="center" wrapText="1"/>
    </xf>
    <xf numFmtId="14" fontId="1" fillId="0" borderId="0" xfId="1" applyNumberFormat="1" applyBorder="1" applyAlignment="1" applyProtection="1">
      <alignment horizontal="center" wrapText="1"/>
    </xf>
    <xf numFmtId="14" fontId="1" fillId="0" borderId="13" xfId="1" applyNumberFormat="1" applyBorder="1" applyAlignment="1" applyProtection="1">
      <alignment horizontal="center" wrapText="1"/>
    </xf>
    <xf numFmtId="14" fontId="1" fillId="0" borderId="26" xfId="1" applyNumberFormat="1" applyBorder="1" applyAlignment="1" applyProtection="1">
      <alignment horizontal="center" wrapText="1"/>
    </xf>
    <xf numFmtId="14" fontId="1" fillId="0" borderId="21" xfId="1" applyNumberFormat="1" applyBorder="1" applyAlignment="1" applyProtection="1">
      <alignment horizontal="center" wrapText="1"/>
    </xf>
    <xf numFmtId="14" fontId="1" fillId="0" borderId="27" xfId="1" applyNumberFormat="1" applyBorder="1" applyAlignment="1" applyProtection="1">
      <alignment horizontal="center" wrapText="1"/>
    </xf>
    <xf numFmtId="49" fontId="1" fillId="0" borderId="0" xfId="1" applyNumberFormat="1" applyBorder="1" applyAlignment="1" applyProtection="1">
      <alignment horizontal="center" wrapText="1"/>
    </xf>
    <xf numFmtId="49" fontId="1" fillId="0" borderId="13" xfId="1" applyNumberFormat="1" applyBorder="1" applyAlignment="1" applyProtection="1">
      <alignment horizontal="center" wrapText="1"/>
    </xf>
    <xf numFmtId="166" fontId="7" fillId="2" borderId="36" xfId="0" applyNumberFormat="1" applyFont="1" applyFill="1" applyBorder="1" applyProtection="1"/>
    <xf numFmtId="0" fontId="4" fillId="6" borderId="15" xfId="0" applyFont="1" applyFill="1" applyBorder="1" applyAlignment="1" applyProtection="1">
      <alignment wrapText="1"/>
    </xf>
    <xf numFmtId="0" fontId="15" fillId="6" borderId="17" xfId="0" applyFont="1" applyFill="1" applyBorder="1" applyAlignment="1" applyProtection="1">
      <alignment wrapText="1"/>
    </xf>
    <xf numFmtId="1" fontId="7" fillId="2" borderId="17" xfId="1" applyNumberFormat="1" applyFont="1" applyFill="1" applyBorder="1" applyAlignment="1" applyProtection="1">
      <alignment horizontal="center"/>
    </xf>
    <xf numFmtId="0" fontId="15" fillId="6" borderId="17" xfId="0" applyFont="1" applyFill="1" applyBorder="1" applyAlignment="1" applyProtection="1">
      <alignment horizontal="center" wrapText="1"/>
    </xf>
    <xf numFmtId="0" fontId="15" fillId="6" borderId="27" xfId="0" applyFont="1" applyFill="1" applyBorder="1" applyAlignment="1" applyProtection="1">
      <alignment horizontal="center" wrapText="1"/>
    </xf>
    <xf numFmtId="0" fontId="4" fillId="6" borderId="23" xfId="0" applyFont="1" applyFill="1" applyBorder="1" applyAlignment="1" applyProtection="1">
      <alignment wrapText="1"/>
    </xf>
    <xf numFmtId="0" fontId="15" fillId="6" borderId="25" xfId="0" applyFont="1" applyFill="1" applyBorder="1" applyAlignment="1" applyProtection="1">
      <alignment wrapText="1"/>
    </xf>
    <xf numFmtId="0" fontId="0" fillId="2" borderId="0" xfId="0" applyFill="1" applyProtection="1">
      <protection locked="0"/>
    </xf>
    <xf numFmtId="168" fontId="1" fillId="0" borderId="1" xfId="1" applyNumberFormat="1" applyFont="1" applyBorder="1" applyProtection="1"/>
    <xf numFmtId="1" fontId="7" fillId="0" borderId="1" xfId="1" applyNumberFormat="1" applyFont="1" applyBorder="1" applyProtection="1"/>
    <xf numFmtId="2" fontId="7" fillId="0" borderId="1" xfId="1" quotePrefix="1" applyNumberFormat="1" applyFont="1" applyBorder="1" applyAlignment="1" applyProtection="1">
      <alignment wrapText="1"/>
    </xf>
    <xf numFmtId="0" fontId="41" fillId="9" borderId="0" xfId="0" applyFont="1" applyFill="1" applyBorder="1" applyAlignment="1" applyProtection="1">
      <alignment horizontal="left" vertical="top" wrapText="1"/>
    </xf>
    <xf numFmtId="0" fontId="44" fillId="9" borderId="0" xfId="0" applyFont="1" applyFill="1" applyBorder="1" applyAlignment="1" applyProtection="1">
      <alignment horizontal="left" vertical="top" wrapText="1"/>
    </xf>
    <xf numFmtId="0" fontId="44" fillId="2" borderId="0" xfId="0" applyFont="1" applyFill="1" applyBorder="1" applyAlignment="1" applyProtection="1">
      <alignment horizontal="left" vertical="top" wrapText="1"/>
      <protection locked="0"/>
    </xf>
    <xf numFmtId="0" fontId="44"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top" wrapText="1"/>
    </xf>
    <xf numFmtId="0" fontId="15" fillId="6" borderId="15" xfId="0" applyFont="1" applyFill="1" applyBorder="1" applyAlignment="1" applyProtection="1">
      <alignment horizontal="center" vertical="center" wrapText="1"/>
    </xf>
    <xf numFmtId="0" fontId="0" fillId="0" borderId="17" xfId="0" applyBorder="1"/>
    <xf numFmtId="0" fontId="15" fillId="6" borderId="23" xfId="0" applyFont="1" applyFill="1" applyBorder="1" applyAlignment="1" applyProtection="1">
      <alignment horizontal="center" vertical="center" wrapText="1"/>
    </xf>
    <xf numFmtId="0" fontId="15" fillId="6" borderId="24" xfId="0" applyFont="1" applyFill="1" applyBorder="1" applyAlignment="1" applyProtection="1">
      <alignment horizontal="center" vertical="center" wrapText="1"/>
    </xf>
    <xf numFmtId="0" fontId="15" fillId="6" borderId="28" xfId="0" applyFont="1" applyFill="1" applyBorder="1" applyAlignment="1" applyProtection="1">
      <alignment horizontal="center" vertical="center" wrapText="1"/>
    </xf>
    <xf numFmtId="0" fontId="15" fillId="6" borderId="29" xfId="0" applyFont="1" applyFill="1" applyBorder="1" applyAlignment="1" applyProtection="1">
      <alignment horizontal="center" vertical="center" wrapText="1"/>
    </xf>
    <xf numFmtId="0" fontId="1" fillId="0" borderId="30" xfId="0" applyFont="1" applyFill="1" applyBorder="1" applyAlignment="1" applyProtection="1">
      <alignment horizontal="left" vertical="center" wrapText="1"/>
      <protection locked="0"/>
    </xf>
    <xf numFmtId="0" fontId="1" fillId="0" borderId="31"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center" wrapText="1"/>
      <protection locked="0"/>
    </xf>
    <xf numFmtId="14" fontId="1" fillId="0" borderId="30" xfId="0" applyNumberFormat="1" applyFont="1" applyFill="1" applyBorder="1" applyAlignment="1" applyProtection="1">
      <alignment horizontal="left" vertical="center" wrapText="1"/>
      <protection locked="0"/>
    </xf>
    <xf numFmtId="14" fontId="1" fillId="0" borderId="31" xfId="0" applyNumberFormat="1" applyFont="1" applyFill="1" applyBorder="1" applyAlignment="1" applyProtection="1">
      <alignment horizontal="left" vertical="center" wrapText="1"/>
      <protection locked="0"/>
    </xf>
    <xf numFmtId="14" fontId="1" fillId="0" borderId="32" xfId="0" applyNumberFormat="1" applyFont="1" applyFill="1" applyBorder="1" applyAlignment="1" applyProtection="1">
      <alignment horizontal="left" vertical="center" wrapText="1"/>
      <protection locked="0"/>
    </xf>
    <xf numFmtId="14" fontId="1" fillId="0" borderId="30" xfId="0" applyNumberFormat="1" applyFont="1" applyFill="1" applyBorder="1" applyAlignment="1" applyProtection="1">
      <alignment horizontal="center" vertical="center" wrapText="1"/>
      <protection locked="0"/>
    </xf>
    <xf numFmtId="14" fontId="1" fillId="0" borderId="31" xfId="0" applyNumberFormat="1" applyFont="1" applyFill="1" applyBorder="1" applyAlignment="1" applyProtection="1">
      <alignment horizontal="center" vertical="center" wrapText="1"/>
      <protection locked="0"/>
    </xf>
    <xf numFmtId="14" fontId="1" fillId="0" borderId="32"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right" vertical="center" wrapText="1"/>
    </xf>
    <xf numFmtId="0" fontId="42" fillId="2" borderId="37" xfId="0" applyFont="1" applyFill="1" applyBorder="1" applyAlignment="1" applyProtection="1">
      <alignment horizontal="right" vertical="center" wrapText="1"/>
    </xf>
    <xf numFmtId="0" fontId="15" fillId="6" borderId="16" xfId="0" applyFont="1" applyFill="1" applyBorder="1" applyAlignment="1" applyProtection="1">
      <alignment horizontal="center" vertical="center" wrapText="1"/>
    </xf>
    <xf numFmtId="0" fontId="0" fillId="2" borderId="33" xfId="0" applyFill="1" applyBorder="1" applyAlignment="1">
      <alignment horizontal="center"/>
    </xf>
    <xf numFmtId="0" fontId="0" fillId="2" borderId="34" xfId="0" applyFill="1" applyBorder="1" applyAlignment="1">
      <alignment horizontal="center"/>
    </xf>
    <xf numFmtId="0" fontId="11"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left"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left" vertical="center" wrapText="1"/>
    </xf>
    <xf numFmtId="14" fontId="22" fillId="2" borderId="0" xfId="0" applyNumberFormat="1" applyFont="1" applyFill="1" applyBorder="1" applyAlignment="1" applyProtection="1">
      <alignment horizontal="left" vertical="center" wrapText="1"/>
    </xf>
    <xf numFmtId="49" fontId="1" fillId="0" borderId="28" xfId="1" applyNumberFormat="1" applyBorder="1" applyAlignment="1" applyProtection="1">
      <alignment horizontal="center" vertical="top" wrapText="1"/>
    </xf>
    <xf numFmtId="49" fontId="1" fillId="0" borderId="29" xfId="1" applyNumberFormat="1" applyBorder="1" applyAlignment="1" applyProtection="1">
      <alignment horizontal="center" vertical="top" wrapText="1"/>
    </xf>
    <xf numFmtId="49" fontId="1" fillId="0" borderId="28" xfId="1" applyNumberFormat="1" applyFont="1" applyBorder="1" applyAlignment="1" applyProtection="1">
      <alignment horizontal="center" vertical="top" wrapText="1"/>
    </xf>
    <xf numFmtId="0" fontId="2" fillId="2" borderId="0" xfId="0" applyFont="1" applyFill="1" applyAlignment="1">
      <alignment horizontal="center"/>
    </xf>
    <xf numFmtId="0" fontId="12" fillId="0" borderId="10" xfId="0" applyFont="1" applyBorder="1" applyAlignment="1">
      <alignment horizontal="center"/>
    </xf>
    <xf numFmtId="0" fontId="12" fillId="0" borderId="35" xfId="0" applyFont="1" applyBorder="1" applyAlignment="1">
      <alignment horizont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10" fillId="0" borderId="28"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wrapText="1"/>
    </xf>
    <xf numFmtId="14" fontId="41" fillId="2" borderId="0" xfId="0" applyNumberFormat="1" applyFont="1" applyFill="1" applyBorder="1" applyAlignment="1" applyProtection="1">
      <alignment horizontal="center" vertical="center" wrapText="1"/>
    </xf>
    <xf numFmtId="0" fontId="39" fillId="2" borderId="0"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wrapText="1"/>
    </xf>
    <xf numFmtId="0" fontId="2" fillId="0" borderId="23" xfId="0" applyNumberFormat="1" applyFont="1" applyFill="1" applyBorder="1" applyAlignment="1" applyProtection="1">
      <alignment horizontal="left" vertical="center" wrapText="1"/>
      <protection locked="0"/>
    </xf>
    <xf numFmtId="0" fontId="2" fillId="0" borderId="24" xfId="0" applyNumberFormat="1" applyFont="1" applyFill="1" applyBorder="1" applyAlignment="1" applyProtection="1">
      <alignment horizontal="left" vertical="center" wrapText="1"/>
      <protection locked="0"/>
    </xf>
    <xf numFmtId="0" fontId="2" fillId="0" borderId="26" xfId="0" applyNumberFormat="1" applyFont="1" applyFill="1" applyBorder="1" applyAlignment="1" applyProtection="1">
      <alignment horizontal="left" vertical="center" wrapText="1"/>
      <protection locked="0"/>
    </xf>
    <xf numFmtId="0" fontId="2" fillId="0" borderId="25" xfId="0" applyNumberFormat="1" applyFont="1" applyFill="1" applyBorder="1" applyAlignment="1" applyProtection="1">
      <alignment horizontal="left" vertical="center" wrapText="1"/>
      <protection locked="0"/>
    </xf>
    <xf numFmtId="0" fontId="2" fillId="0" borderId="13" xfId="0" applyNumberFormat="1" applyFont="1" applyFill="1" applyBorder="1" applyAlignment="1" applyProtection="1">
      <alignment horizontal="left" vertical="center" wrapText="1"/>
      <protection locked="0"/>
    </xf>
    <xf numFmtId="0" fontId="2" fillId="0" borderId="27" xfId="0" applyNumberFormat="1" applyFont="1" applyFill="1" applyBorder="1" applyAlignment="1" applyProtection="1">
      <alignment horizontal="left" vertical="center" wrapText="1"/>
      <protection locked="0"/>
    </xf>
    <xf numFmtId="0" fontId="4" fillId="6" borderId="23" xfId="0" applyFont="1" applyFill="1" applyBorder="1" applyAlignment="1" applyProtection="1">
      <alignment horizontal="center" vertical="center" wrapText="1"/>
    </xf>
    <xf numFmtId="0" fontId="4" fillId="6" borderId="26" xfId="0" applyFont="1" applyFill="1" applyBorder="1" applyAlignment="1" applyProtection="1">
      <alignment horizontal="center" vertical="center" wrapText="1"/>
    </xf>
    <xf numFmtId="0" fontId="47" fillId="2" borderId="0" xfId="0" applyFont="1" applyFill="1" applyBorder="1" applyAlignment="1" applyProtection="1">
      <alignment horizontal="left" vertical="center" wrapText="1"/>
    </xf>
    <xf numFmtId="0" fontId="2" fillId="0" borderId="23" xfId="0" applyNumberFormat="1" applyFont="1" applyFill="1" applyBorder="1" applyAlignment="1" applyProtection="1">
      <alignment horizontal="left" vertical="center" wrapText="1"/>
    </xf>
    <xf numFmtId="0" fontId="2" fillId="0" borderId="24" xfId="0" applyNumberFormat="1" applyFont="1" applyFill="1" applyBorder="1" applyAlignment="1" applyProtection="1">
      <alignment horizontal="left" vertical="center" wrapText="1"/>
    </xf>
    <xf numFmtId="0" fontId="2" fillId="0" borderId="26" xfId="0" applyNumberFormat="1" applyFont="1" applyFill="1" applyBorder="1" applyAlignment="1" applyProtection="1">
      <alignment horizontal="left" vertical="center" wrapText="1"/>
    </xf>
    <xf numFmtId="0" fontId="2" fillId="0" borderId="25" xfId="0" applyNumberFormat="1" applyFont="1" applyFill="1" applyBorder="1" applyAlignment="1" applyProtection="1">
      <alignment horizontal="left" vertical="center" wrapText="1"/>
    </xf>
    <xf numFmtId="0" fontId="2" fillId="0" borderId="13" xfId="0" applyNumberFormat="1" applyFont="1" applyFill="1" applyBorder="1" applyAlignment="1" applyProtection="1">
      <alignment horizontal="left" vertical="center" wrapText="1"/>
    </xf>
    <xf numFmtId="0" fontId="2" fillId="0" borderId="27" xfId="0" applyNumberFormat="1"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xf>
    <xf numFmtId="0" fontId="14" fillId="2" borderId="24"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14" fontId="18" fillId="2" borderId="0" xfId="0" applyNumberFormat="1" applyFont="1" applyFill="1" applyBorder="1" applyAlignment="1" applyProtection="1">
      <alignment horizontal="center" vertical="center" wrapText="1"/>
      <protection locked="0"/>
    </xf>
    <xf numFmtId="0" fontId="39" fillId="2" borderId="0" xfId="0" applyFont="1" applyFill="1" applyBorder="1" applyAlignment="1" applyProtection="1">
      <alignment vertical="center" wrapText="1"/>
    </xf>
  </cellXfs>
  <cellStyles count="3">
    <cellStyle name="Hyperkobling" xfId="2" builtinId="8"/>
    <cellStyle name="Komma" xfId="1" builtinId="3"/>
    <cellStyle name="Normal" xfId="0" builtinId="0"/>
  </cellStyles>
  <dxfs count="560">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rgb="FFFFC000"/>
        </patternFill>
      </fill>
    </dxf>
    <dxf>
      <fill>
        <patternFill>
          <bgColor rgb="FFFF0000"/>
        </patternFill>
      </fill>
    </dxf>
    <dxf>
      <fill>
        <patternFill>
          <bgColor rgb="FFFFC000"/>
        </patternFill>
      </fill>
    </dxf>
    <dxf>
      <fill>
        <patternFill>
          <bgColor rgb="FF56E200"/>
        </patternFill>
      </fill>
    </dxf>
    <dxf>
      <font>
        <condense val="0"/>
        <extend val="0"/>
        <color auto="1"/>
      </font>
      <fill>
        <patternFill>
          <bgColor rgb="FFFFFF00"/>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patternType="solid">
          <bgColor indexed="22"/>
        </patternFill>
      </fill>
    </dxf>
    <dxf>
      <fill>
        <patternFill patternType="solid">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F0000"/>
      <rgbColor rgb="00993366"/>
      <rgbColor rgb="00EAEAEA"/>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6E200"/>
      <color rgb="FFFF9900"/>
      <color rgb="FF21EA00"/>
      <color rgb="FF10DF0B"/>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image" Target="../media/image7.png"/></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image" Target="../media/image7.png"/></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image" Target="../media/image7.png"/></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image" Target="../media/image7.png"/></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image" Target="../media/image7.png"/></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image" Target="../media/image7.png"/></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image" Target="../media/image7.png"/></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image" Target="../media/image7.png"/></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image" Target="../media/image7.png"/></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image" Target="../media/image7.png"/></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image" Target="../media/image7.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image" Target="../media/image7.png"/></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image" Target="../media/image7.png"/></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image" Target="../media/image7.png"/></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image" Target="../media/image7.png"/></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image" Target="../media/image7.pn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image" Target="../media/image7.png"/></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image" Target="../media/image7.png"/></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image" Target="../media/image7.png"/></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image" Target="../media/image7.png"/></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image" Target="../media/image7.png"/></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image" Target="../media/image7.pn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Samlet vurdering - målnivå</a:t>
            </a:r>
          </a:p>
        </c:rich>
      </c:tx>
      <c:layout>
        <c:manualLayout>
          <c:xMode val="edge"/>
          <c:yMode val="edge"/>
          <c:x val="0.25427395293537025"/>
          <c:y val="1.4634146341463415E-2"/>
        </c:manualLayout>
      </c:layout>
      <c:overlay val="0"/>
      <c:spPr>
        <a:noFill/>
        <a:ln w="25400">
          <a:noFill/>
        </a:ln>
      </c:spPr>
    </c:title>
    <c:autoTitleDeleted val="0"/>
    <c:plotArea>
      <c:layout>
        <c:manualLayout>
          <c:layoutTarget val="inner"/>
          <c:xMode val="edge"/>
          <c:yMode val="edge"/>
          <c:x val="0.25427403486001526"/>
          <c:y val="0.10487804878048802"/>
          <c:w val="0.71795021607534071"/>
          <c:h val="0.66585365853659195"/>
        </c:manualLayout>
      </c:layout>
      <c:scatterChart>
        <c:scatterStyle val="lineMarker"/>
        <c:varyColors val="0"/>
        <c:ser>
          <c:idx val="0"/>
          <c:order val="0"/>
          <c:tx>
            <c:strRef>
              <c:f>'Samlet risiko'!$V$29</c:f>
              <c:strCache>
                <c:ptCount val="1"/>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risiko'!$W$29:$W$30</c:f>
              <c:numCache>
                <c:formatCode>0.00</c:formatCode>
                <c:ptCount val="2"/>
              </c:numCache>
            </c:numRef>
          </c:xVal>
          <c:yVal>
            <c:numRef>
              <c:f>'Samlet risiko'!$X$29:$X$30</c:f>
              <c:numCache>
                <c:formatCode>0.00</c:formatCode>
                <c:ptCount val="2"/>
              </c:numCache>
            </c:numRef>
          </c:yVal>
          <c:smooth val="0"/>
        </c:ser>
        <c:ser>
          <c:idx val="1"/>
          <c:order val="1"/>
          <c:tx>
            <c:strRef>
              <c:f>'Samlet risiko'!$V$31</c:f>
              <c:strCache>
                <c:ptCount val="1"/>
                <c:pt idx="0">
                  <c:v>M 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risiko'!$W$31:$W$32</c:f>
              <c:numCache>
                <c:formatCode>0.00</c:formatCode>
                <c:ptCount val="2"/>
                <c:pt idx="0">
                  <c:v>-10</c:v>
                </c:pt>
                <c:pt idx="1">
                  <c:v>-10</c:v>
                </c:pt>
              </c:numCache>
            </c:numRef>
          </c:xVal>
          <c:yVal>
            <c:numRef>
              <c:f>'Samlet risiko'!$X$31:$X$32</c:f>
              <c:numCache>
                <c:formatCode>General</c:formatCode>
                <c:ptCount val="2"/>
                <c:pt idx="0">
                  <c:v>-10</c:v>
                </c:pt>
                <c:pt idx="1">
                  <c:v>-10</c:v>
                </c:pt>
              </c:numCache>
            </c:numRef>
          </c:yVal>
          <c:smooth val="0"/>
        </c:ser>
        <c:ser>
          <c:idx val="2"/>
          <c:order val="2"/>
          <c:tx>
            <c:strRef>
              <c:f>'Samlet risiko'!$V$33</c:f>
              <c:strCache>
                <c:ptCount val="1"/>
                <c:pt idx="0">
                  <c:v>M 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strRef>
              <c:f>'Samlet risiko'!$W$33:$W$34</c:f>
              <c:strCache>
                <c:ptCount val="1"/>
                <c:pt idx="0">
                  <c:v>-10</c:v>
                </c:pt>
              </c:strCache>
            </c:strRef>
          </c:xVal>
          <c:yVal>
            <c:numRef>
              <c:f>'Samlet risiko'!$X$33:$X$34</c:f>
              <c:numCache>
                <c:formatCode>General</c:formatCode>
                <c:ptCount val="2"/>
                <c:pt idx="0">
                  <c:v>-10</c:v>
                </c:pt>
                <c:pt idx="1">
                  <c:v>-10</c:v>
                </c:pt>
              </c:numCache>
            </c:numRef>
          </c:yVal>
          <c:smooth val="0"/>
        </c:ser>
        <c:ser>
          <c:idx val="3"/>
          <c:order val="3"/>
          <c:tx>
            <c:strRef>
              <c:f>'Samlet risiko'!$V$35</c:f>
              <c:strCache>
                <c:ptCount val="1"/>
                <c:pt idx="0">
                  <c:v>M 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risiko'!$W$35:$W$36</c:f>
              <c:numCache>
                <c:formatCode>General</c:formatCode>
                <c:ptCount val="2"/>
                <c:pt idx="0">
                  <c:v>-10</c:v>
                </c:pt>
                <c:pt idx="1">
                  <c:v>-10</c:v>
                </c:pt>
              </c:numCache>
            </c:numRef>
          </c:xVal>
          <c:yVal>
            <c:numRef>
              <c:f>'Samlet risiko'!$X$35:$X$36</c:f>
              <c:numCache>
                <c:formatCode>General</c:formatCode>
                <c:ptCount val="2"/>
                <c:pt idx="0">
                  <c:v>-10</c:v>
                </c:pt>
                <c:pt idx="1">
                  <c:v>-10</c:v>
                </c:pt>
              </c:numCache>
            </c:numRef>
          </c:yVal>
          <c:smooth val="0"/>
        </c:ser>
        <c:ser>
          <c:idx val="4"/>
          <c:order val="4"/>
          <c:tx>
            <c:strRef>
              <c:f>'Samlet risiko'!$V$37</c:f>
              <c:strCache>
                <c:ptCount val="1"/>
                <c:pt idx="0">
                  <c:v>M 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risiko'!$W$37:$W$38</c:f>
              <c:numCache>
                <c:formatCode>General</c:formatCode>
                <c:ptCount val="2"/>
                <c:pt idx="0">
                  <c:v>-10</c:v>
                </c:pt>
                <c:pt idx="1">
                  <c:v>-10</c:v>
                </c:pt>
              </c:numCache>
            </c:numRef>
          </c:xVal>
          <c:yVal>
            <c:numRef>
              <c:f>'Samlet risiko'!$X$37:$X$38</c:f>
              <c:numCache>
                <c:formatCode>General</c:formatCode>
                <c:ptCount val="2"/>
                <c:pt idx="0">
                  <c:v>-10</c:v>
                </c:pt>
                <c:pt idx="1">
                  <c:v>-10</c:v>
                </c:pt>
              </c:numCache>
            </c:numRef>
          </c:yVal>
          <c:smooth val="0"/>
        </c:ser>
        <c:ser>
          <c:idx val="5"/>
          <c:order val="5"/>
          <c:tx>
            <c:strRef>
              <c:f>'Samlet risiko'!$V$39</c:f>
              <c:strCache>
                <c:ptCount val="1"/>
                <c:pt idx="0">
                  <c:v>M 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risiko'!$W$39:$W$40</c:f>
              <c:numCache>
                <c:formatCode>General</c:formatCode>
                <c:ptCount val="2"/>
                <c:pt idx="0">
                  <c:v>-10</c:v>
                </c:pt>
                <c:pt idx="1">
                  <c:v>-10</c:v>
                </c:pt>
              </c:numCache>
            </c:numRef>
          </c:xVal>
          <c:yVal>
            <c:numRef>
              <c:f>'Samlet risiko'!$X$39:$X$40</c:f>
              <c:numCache>
                <c:formatCode>General</c:formatCode>
                <c:ptCount val="2"/>
                <c:pt idx="0">
                  <c:v>-10</c:v>
                </c:pt>
                <c:pt idx="1">
                  <c:v>-10</c:v>
                </c:pt>
              </c:numCache>
            </c:numRef>
          </c:yVal>
          <c:smooth val="0"/>
        </c:ser>
        <c:ser>
          <c:idx val="6"/>
          <c:order val="6"/>
          <c:tx>
            <c:strRef>
              <c:f>'Samlet risiko'!$V$41</c:f>
              <c:strCache>
                <c:ptCount val="1"/>
                <c:pt idx="0">
                  <c:v>M 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risiko'!$W$41:$W$42</c:f>
              <c:numCache>
                <c:formatCode>General</c:formatCode>
                <c:ptCount val="2"/>
                <c:pt idx="0">
                  <c:v>-10</c:v>
                </c:pt>
                <c:pt idx="1">
                  <c:v>-10</c:v>
                </c:pt>
              </c:numCache>
            </c:numRef>
          </c:xVal>
          <c:yVal>
            <c:numRef>
              <c:f>'Samlet risiko'!$X$41:$X$42</c:f>
              <c:numCache>
                <c:formatCode>General</c:formatCode>
                <c:ptCount val="2"/>
                <c:pt idx="0">
                  <c:v>-10</c:v>
                </c:pt>
                <c:pt idx="1">
                  <c:v>-10</c:v>
                </c:pt>
              </c:numCache>
            </c:numRef>
          </c:yVal>
          <c:smooth val="0"/>
        </c:ser>
        <c:ser>
          <c:idx val="7"/>
          <c:order val="7"/>
          <c:tx>
            <c:strRef>
              <c:f>'Samlet risiko'!$V$43</c:f>
              <c:strCache>
                <c:ptCount val="1"/>
                <c:pt idx="0">
                  <c:v>M 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delete val="1"/>
          </c:dLbls>
          <c:xVal>
            <c:numRef>
              <c:f>'Samlet risiko'!$W$43:$W$44</c:f>
              <c:numCache>
                <c:formatCode>General</c:formatCode>
                <c:ptCount val="2"/>
                <c:pt idx="0">
                  <c:v>-10</c:v>
                </c:pt>
                <c:pt idx="1">
                  <c:v>-10</c:v>
                </c:pt>
              </c:numCache>
            </c:numRef>
          </c:xVal>
          <c:yVal>
            <c:numRef>
              <c:f>'Samlet risiko'!$X$43:$X$44</c:f>
              <c:numCache>
                <c:formatCode>General</c:formatCode>
                <c:ptCount val="2"/>
                <c:pt idx="0">
                  <c:v>-10</c:v>
                </c:pt>
                <c:pt idx="1">
                  <c:v>-10</c:v>
                </c:pt>
              </c:numCache>
            </c:numRef>
          </c:yVal>
          <c:smooth val="0"/>
        </c:ser>
        <c:ser>
          <c:idx val="8"/>
          <c:order val="8"/>
          <c:tx>
            <c:strRef>
              <c:f>'Samlet risiko'!$V$45</c:f>
              <c:strCache>
                <c:ptCount val="1"/>
                <c:pt idx="0">
                  <c:v>M 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delete val="1"/>
          </c:dLbls>
          <c:xVal>
            <c:numRef>
              <c:f>'Samlet risiko'!$W$45:$W$46</c:f>
              <c:numCache>
                <c:formatCode>General</c:formatCode>
                <c:ptCount val="2"/>
                <c:pt idx="0">
                  <c:v>-10</c:v>
                </c:pt>
                <c:pt idx="1">
                  <c:v>-10</c:v>
                </c:pt>
              </c:numCache>
            </c:numRef>
          </c:xVal>
          <c:yVal>
            <c:numRef>
              <c:f>'Samlet risiko'!$X$45:$X$46</c:f>
              <c:numCache>
                <c:formatCode>General</c:formatCode>
                <c:ptCount val="2"/>
                <c:pt idx="0">
                  <c:v>-10</c:v>
                </c:pt>
                <c:pt idx="1">
                  <c:v>-10</c:v>
                </c:pt>
              </c:numCache>
            </c:numRef>
          </c:yVal>
          <c:smooth val="0"/>
        </c:ser>
        <c:ser>
          <c:idx val="9"/>
          <c:order val="9"/>
          <c:tx>
            <c:strRef>
              <c:f>'Samlet risiko'!$V$47</c:f>
              <c:strCache>
                <c:ptCount val="1"/>
                <c:pt idx="0">
                  <c:v>M 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delete val="1"/>
          </c:dLbls>
          <c:xVal>
            <c:numRef>
              <c:f>'Samlet risiko'!$W$47:$W$48</c:f>
              <c:numCache>
                <c:formatCode>General</c:formatCode>
                <c:ptCount val="2"/>
                <c:pt idx="0">
                  <c:v>-10</c:v>
                </c:pt>
                <c:pt idx="1">
                  <c:v>-10</c:v>
                </c:pt>
              </c:numCache>
            </c:numRef>
          </c:xVal>
          <c:yVal>
            <c:numRef>
              <c:f>'Samlet risiko'!$X$47:$X$48</c:f>
              <c:numCache>
                <c:formatCode>General</c:formatCode>
                <c:ptCount val="2"/>
                <c:pt idx="0">
                  <c:v>-10</c:v>
                </c:pt>
                <c:pt idx="1">
                  <c:v>-10</c:v>
                </c:pt>
              </c:numCache>
            </c:numRef>
          </c:yVal>
          <c:smooth val="0"/>
        </c:ser>
        <c:ser>
          <c:idx val="10"/>
          <c:order val="10"/>
          <c:tx>
            <c:strRef>
              <c:f>'Samlet risiko'!$V$49</c:f>
              <c:strCache>
                <c:ptCount val="1"/>
                <c:pt idx="0">
                  <c:v>M 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delete val="1"/>
          </c:dLbls>
          <c:xVal>
            <c:numRef>
              <c:f>'Samlet risiko'!$W$49:$W$50</c:f>
              <c:numCache>
                <c:formatCode>General</c:formatCode>
                <c:ptCount val="2"/>
                <c:pt idx="0">
                  <c:v>-10</c:v>
                </c:pt>
                <c:pt idx="1">
                  <c:v>-10</c:v>
                </c:pt>
              </c:numCache>
            </c:numRef>
          </c:xVal>
          <c:yVal>
            <c:numRef>
              <c:f>'Samlet risiko'!$X$49:$X$50</c:f>
              <c:numCache>
                <c:formatCode>General</c:formatCode>
                <c:ptCount val="2"/>
                <c:pt idx="0">
                  <c:v>-10</c:v>
                </c:pt>
                <c:pt idx="1">
                  <c:v>-10</c:v>
                </c:pt>
              </c:numCache>
            </c:numRef>
          </c:yVal>
          <c:smooth val="0"/>
        </c:ser>
        <c:ser>
          <c:idx val="11"/>
          <c:order val="11"/>
          <c:tx>
            <c:strRef>
              <c:f>'Samlet risiko'!$V$51</c:f>
              <c:strCache>
                <c:ptCount val="1"/>
                <c:pt idx="0">
                  <c:v>M 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delete val="1"/>
          </c:dLbls>
          <c:xVal>
            <c:numRef>
              <c:f>'Samlet risiko'!$W$51:$W$52</c:f>
              <c:numCache>
                <c:formatCode>General</c:formatCode>
                <c:ptCount val="2"/>
                <c:pt idx="0">
                  <c:v>-10</c:v>
                </c:pt>
                <c:pt idx="1">
                  <c:v>-10</c:v>
                </c:pt>
              </c:numCache>
            </c:numRef>
          </c:xVal>
          <c:yVal>
            <c:numRef>
              <c:f>'Samlet risiko'!$X$51:$X$52</c:f>
              <c:numCache>
                <c:formatCode>General</c:formatCode>
                <c:ptCount val="2"/>
                <c:pt idx="0">
                  <c:v>-10</c:v>
                </c:pt>
                <c:pt idx="1">
                  <c:v>-10</c:v>
                </c:pt>
              </c:numCache>
            </c:numRef>
          </c:yVal>
          <c:smooth val="0"/>
        </c:ser>
        <c:ser>
          <c:idx val="12"/>
          <c:order val="12"/>
          <c:tx>
            <c:strRef>
              <c:f>'Samlet risiko'!$V$53</c:f>
              <c:strCache>
                <c:ptCount val="1"/>
                <c:pt idx="0">
                  <c:v>M 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delete val="1"/>
          </c:dLbls>
          <c:xVal>
            <c:numRef>
              <c:f>'Samlet risiko'!$W$53:$W$54</c:f>
              <c:numCache>
                <c:formatCode>General</c:formatCode>
                <c:ptCount val="2"/>
                <c:pt idx="0" formatCode="0.00">
                  <c:v>-10</c:v>
                </c:pt>
                <c:pt idx="1">
                  <c:v>-10</c:v>
                </c:pt>
              </c:numCache>
            </c:numRef>
          </c:xVal>
          <c:yVal>
            <c:numRef>
              <c:f>'Samlet risiko'!$X$53:$X$54</c:f>
              <c:numCache>
                <c:formatCode>General</c:formatCode>
                <c:ptCount val="2"/>
                <c:pt idx="0">
                  <c:v>-10</c:v>
                </c:pt>
                <c:pt idx="1">
                  <c:v>-10</c:v>
                </c:pt>
              </c:numCache>
            </c:numRef>
          </c:yVal>
          <c:smooth val="0"/>
        </c:ser>
        <c:ser>
          <c:idx val="13"/>
          <c:order val="13"/>
          <c:tx>
            <c:strRef>
              <c:f>'Samlet risiko'!$V$55</c:f>
              <c:strCache>
                <c:ptCount val="1"/>
                <c:pt idx="0">
                  <c:v>M 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delete val="1"/>
          </c:dLbls>
          <c:xVal>
            <c:numRef>
              <c:f>'Samlet risiko'!$W$55:$W$56</c:f>
              <c:numCache>
                <c:formatCode>General</c:formatCode>
                <c:ptCount val="2"/>
                <c:pt idx="0">
                  <c:v>-10</c:v>
                </c:pt>
                <c:pt idx="1">
                  <c:v>-10</c:v>
                </c:pt>
              </c:numCache>
            </c:numRef>
          </c:xVal>
          <c:yVal>
            <c:numRef>
              <c:f>'Samlet risiko'!$X$55:$X$56</c:f>
              <c:numCache>
                <c:formatCode>General</c:formatCode>
                <c:ptCount val="2"/>
                <c:pt idx="0">
                  <c:v>-10</c:v>
                </c:pt>
                <c:pt idx="1">
                  <c:v>-10</c:v>
                </c:pt>
              </c:numCache>
            </c:numRef>
          </c:yVal>
          <c:smooth val="0"/>
        </c:ser>
        <c:ser>
          <c:idx val="14"/>
          <c:order val="14"/>
          <c:tx>
            <c:strRef>
              <c:f>'Samlet risiko'!$V$57</c:f>
              <c:strCache>
                <c:ptCount val="1"/>
                <c:pt idx="0">
                  <c:v>M 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elete val="1"/>
          </c:dLbls>
          <c:xVal>
            <c:numRef>
              <c:f>'Samlet risiko'!$W$57:$W$58</c:f>
              <c:numCache>
                <c:formatCode>General</c:formatCode>
                <c:ptCount val="2"/>
                <c:pt idx="0">
                  <c:v>-10</c:v>
                </c:pt>
                <c:pt idx="1">
                  <c:v>-10</c:v>
                </c:pt>
              </c:numCache>
            </c:numRef>
          </c:xVal>
          <c:yVal>
            <c:numRef>
              <c:f>'Samlet risiko'!$X$57:$X$58</c:f>
              <c:numCache>
                <c:formatCode>General</c:formatCode>
                <c:ptCount val="2"/>
                <c:pt idx="0">
                  <c:v>-10</c:v>
                </c:pt>
                <c:pt idx="1">
                  <c:v>-10</c:v>
                </c:pt>
              </c:numCache>
            </c:numRef>
          </c:yVal>
          <c:smooth val="0"/>
        </c:ser>
        <c:ser>
          <c:idx val="15"/>
          <c:order val="15"/>
          <c:tx>
            <c:strRef>
              <c:f>'Samlet risiko'!$V$59</c:f>
              <c:strCache>
                <c:ptCount val="1"/>
                <c:pt idx="0">
                  <c:v>M 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delete val="1"/>
          </c:dLbls>
          <c:xVal>
            <c:numRef>
              <c:f>'Samlet risiko'!$W$59:$W$60</c:f>
              <c:numCache>
                <c:formatCode>General</c:formatCode>
                <c:ptCount val="2"/>
                <c:pt idx="0">
                  <c:v>-10</c:v>
                </c:pt>
                <c:pt idx="1">
                  <c:v>-10</c:v>
                </c:pt>
              </c:numCache>
            </c:numRef>
          </c:xVal>
          <c:yVal>
            <c:numRef>
              <c:f>'Samlet risiko'!$X$59:$X$60</c:f>
              <c:numCache>
                <c:formatCode>General</c:formatCode>
                <c:ptCount val="2"/>
                <c:pt idx="0">
                  <c:v>-10</c:v>
                </c:pt>
                <c:pt idx="1">
                  <c:v>-10</c:v>
                </c:pt>
              </c:numCache>
            </c:numRef>
          </c:yVal>
          <c:smooth val="0"/>
        </c:ser>
        <c:ser>
          <c:idx val="16"/>
          <c:order val="16"/>
          <c:tx>
            <c:strRef>
              <c:f>'Samlet risiko'!$V$61</c:f>
              <c:strCache>
                <c:ptCount val="1"/>
                <c:pt idx="0">
                  <c:v>M 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risiko'!$W$61:$W$62</c:f>
              <c:numCache>
                <c:formatCode>0.00</c:formatCode>
                <c:ptCount val="2"/>
                <c:pt idx="0">
                  <c:v>-10</c:v>
                </c:pt>
                <c:pt idx="1">
                  <c:v>-10</c:v>
                </c:pt>
              </c:numCache>
            </c:numRef>
          </c:xVal>
          <c:yVal>
            <c:numRef>
              <c:f>'Samlet risiko'!$X$61:$X$62</c:f>
              <c:numCache>
                <c:formatCode>0.00</c:formatCode>
                <c:ptCount val="2"/>
                <c:pt idx="0">
                  <c:v>-10</c:v>
                </c:pt>
                <c:pt idx="1">
                  <c:v>-10</c:v>
                </c:pt>
              </c:numCache>
            </c:numRef>
          </c:yVal>
          <c:smooth val="0"/>
        </c:ser>
        <c:ser>
          <c:idx val="17"/>
          <c:order val="17"/>
          <c:tx>
            <c:strRef>
              <c:f>'Samlet risiko'!$V$63</c:f>
              <c:strCache>
                <c:ptCount val="1"/>
                <c:pt idx="0">
                  <c:v>M 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risiko'!$W$63:$W$64</c:f>
              <c:numCache>
                <c:formatCode>0.00</c:formatCode>
                <c:ptCount val="2"/>
                <c:pt idx="0">
                  <c:v>-10</c:v>
                </c:pt>
                <c:pt idx="1">
                  <c:v>-10</c:v>
                </c:pt>
              </c:numCache>
            </c:numRef>
          </c:xVal>
          <c:yVal>
            <c:numRef>
              <c:f>'Samlet risiko'!$X$63:$X$64</c:f>
              <c:numCache>
                <c:formatCode>0.00</c:formatCode>
                <c:ptCount val="2"/>
                <c:pt idx="0">
                  <c:v>-10</c:v>
                </c:pt>
                <c:pt idx="1">
                  <c:v>-10</c:v>
                </c:pt>
              </c:numCache>
            </c:numRef>
          </c:yVal>
          <c:smooth val="0"/>
        </c:ser>
        <c:ser>
          <c:idx val="18"/>
          <c:order val="18"/>
          <c:tx>
            <c:strRef>
              <c:f>'Samlet risiko'!$V$65</c:f>
              <c:strCache>
                <c:ptCount val="1"/>
                <c:pt idx="0">
                  <c:v>M 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risiko'!$W$65:$W$66</c:f>
              <c:numCache>
                <c:formatCode>0.00</c:formatCode>
                <c:ptCount val="2"/>
                <c:pt idx="0">
                  <c:v>-10</c:v>
                </c:pt>
                <c:pt idx="1">
                  <c:v>-10</c:v>
                </c:pt>
              </c:numCache>
            </c:numRef>
          </c:xVal>
          <c:yVal>
            <c:numRef>
              <c:f>'Samlet risiko'!$X$65:$X$66</c:f>
              <c:numCache>
                <c:formatCode>0.00</c:formatCode>
                <c:ptCount val="2"/>
                <c:pt idx="0">
                  <c:v>-10</c:v>
                </c:pt>
                <c:pt idx="1">
                  <c:v>-10</c:v>
                </c:pt>
              </c:numCache>
            </c:numRef>
          </c:yVal>
          <c:smooth val="0"/>
        </c:ser>
        <c:ser>
          <c:idx val="19"/>
          <c:order val="19"/>
          <c:tx>
            <c:strRef>
              <c:f>'Samlet risiko'!$V$67</c:f>
              <c:strCache>
                <c:ptCount val="1"/>
                <c:pt idx="0">
                  <c:v>M 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risiko'!$W$67:$W$68</c:f>
              <c:numCache>
                <c:formatCode>0.00</c:formatCode>
                <c:ptCount val="2"/>
                <c:pt idx="0">
                  <c:v>-10</c:v>
                </c:pt>
                <c:pt idx="1">
                  <c:v>-10</c:v>
                </c:pt>
              </c:numCache>
            </c:numRef>
          </c:xVal>
          <c:yVal>
            <c:numRef>
              <c:f>'Samlet risiko'!$X$67:$X$68</c:f>
              <c:numCache>
                <c:formatCode>0.00</c:formatCode>
                <c:ptCount val="2"/>
                <c:pt idx="0">
                  <c:v>-10</c:v>
                </c:pt>
                <c:pt idx="1">
                  <c:v>-10</c:v>
                </c:pt>
              </c:numCache>
            </c:numRef>
          </c:yVal>
          <c:smooth val="0"/>
        </c:ser>
        <c:ser>
          <c:idx val="20"/>
          <c:order val="20"/>
          <c:tx>
            <c:strRef>
              <c:f>'Samlet risiko'!$V$69</c:f>
              <c:strCache>
                <c:ptCount val="1"/>
                <c:pt idx="0">
                  <c:v>M 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risiko'!$W$69:$W$70</c:f>
              <c:numCache>
                <c:formatCode>0.00</c:formatCode>
                <c:ptCount val="2"/>
                <c:pt idx="0">
                  <c:v>-10</c:v>
                </c:pt>
                <c:pt idx="1">
                  <c:v>-10</c:v>
                </c:pt>
              </c:numCache>
            </c:numRef>
          </c:xVal>
          <c:yVal>
            <c:numRef>
              <c:f>'Samlet risiko'!$X$69:$X$70</c:f>
              <c:numCache>
                <c:formatCode>0.00</c:formatCode>
                <c:ptCount val="2"/>
                <c:pt idx="0">
                  <c:v>-10</c:v>
                </c:pt>
                <c:pt idx="1">
                  <c:v>-10</c:v>
                </c:pt>
              </c:numCache>
            </c:numRef>
          </c:yVal>
          <c:smooth val="0"/>
        </c:ser>
        <c:dLbls>
          <c:showLegendKey val="0"/>
          <c:showVal val="0"/>
          <c:showCatName val="0"/>
          <c:showSerName val="1"/>
          <c:showPercent val="0"/>
          <c:showBubbleSize val="0"/>
        </c:dLbls>
        <c:axId val="173958272"/>
        <c:axId val="173960192"/>
      </c:scatterChart>
      <c:valAx>
        <c:axId val="17395827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49145411310765935"/>
              <c:y val="0.85609756097560952"/>
            </c:manualLayout>
          </c:layout>
          <c:overlay val="0"/>
          <c:spPr>
            <a:noFill/>
            <a:ln w="25400">
              <a:noFill/>
            </a:ln>
          </c:spPr>
        </c:title>
        <c:numFmt formatCode="0.00" sourceLinked="1"/>
        <c:majorTickMark val="out"/>
        <c:minorTickMark val="none"/>
        <c:tickLblPos val="none"/>
        <c:crossAx val="173960192"/>
        <c:crosses val="autoZero"/>
        <c:crossBetween val="midCat"/>
        <c:majorUnit val="1"/>
        <c:minorUnit val="1"/>
      </c:valAx>
      <c:valAx>
        <c:axId val="17396019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4.9145299145299144E-2"/>
              <c:y val="0.29512195121951362"/>
            </c:manualLayout>
          </c:layout>
          <c:overlay val="0"/>
          <c:spPr>
            <a:noFill/>
            <a:ln w="25400">
              <a:noFill/>
            </a:ln>
          </c:spPr>
        </c:title>
        <c:numFmt formatCode="0.00" sourceLinked="1"/>
        <c:majorTickMark val="out"/>
        <c:minorTickMark val="none"/>
        <c:tickLblPos val="none"/>
        <c:crossAx val="17395827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orientation="portrait"/>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8'!$X$31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8'!$Y$31:$Y$32</c:f>
              <c:numCache>
                <c:formatCode>0.00</c:formatCode>
                <c:ptCount val="2"/>
                <c:pt idx="0">
                  <c:v>-10</c:v>
                </c:pt>
                <c:pt idx="1">
                  <c:v>-10</c:v>
                </c:pt>
              </c:numCache>
            </c:numRef>
          </c:xVal>
          <c:yVal>
            <c:numRef>
              <c:f>'Mål 8'!$Z$31:$Z$32</c:f>
              <c:numCache>
                <c:formatCode>0.00</c:formatCode>
                <c:ptCount val="2"/>
                <c:pt idx="0">
                  <c:v>-10</c:v>
                </c:pt>
                <c:pt idx="1">
                  <c:v>-10</c:v>
                </c:pt>
              </c:numCache>
            </c:numRef>
          </c:yVal>
          <c:smooth val="0"/>
        </c:ser>
        <c:ser>
          <c:idx val="1"/>
          <c:order val="1"/>
          <c:tx>
            <c:strRef>
              <c:f>'Mål 8'!$X$33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8'!$Y$33:$Y$34</c:f>
              <c:numCache>
                <c:formatCode>0.00</c:formatCode>
                <c:ptCount val="2"/>
                <c:pt idx="0">
                  <c:v>-10</c:v>
                </c:pt>
                <c:pt idx="1">
                  <c:v>-10</c:v>
                </c:pt>
              </c:numCache>
            </c:numRef>
          </c:xVal>
          <c:yVal>
            <c:numRef>
              <c:f>'Mål 8'!$Z$33:$Z$34</c:f>
              <c:numCache>
                <c:formatCode>General</c:formatCode>
                <c:ptCount val="2"/>
                <c:pt idx="0">
                  <c:v>-10</c:v>
                </c:pt>
                <c:pt idx="1">
                  <c:v>-10</c:v>
                </c:pt>
              </c:numCache>
            </c:numRef>
          </c:yVal>
          <c:smooth val="0"/>
        </c:ser>
        <c:ser>
          <c:idx val="2"/>
          <c:order val="2"/>
          <c:tx>
            <c:strRef>
              <c:f>'Mål 8'!$X$35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8'!$Y$35:$Y$36</c:f>
              <c:numCache>
                <c:formatCode>0.00</c:formatCode>
                <c:ptCount val="2"/>
                <c:pt idx="0" formatCode="General">
                  <c:v>-10</c:v>
                </c:pt>
                <c:pt idx="1">
                  <c:v>-10</c:v>
                </c:pt>
              </c:numCache>
            </c:numRef>
          </c:xVal>
          <c:yVal>
            <c:numRef>
              <c:f>'Mål 8'!$Z$35:$Z$36</c:f>
              <c:numCache>
                <c:formatCode>General</c:formatCode>
                <c:ptCount val="2"/>
                <c:pt idx="0">
                  <c:v>-10</c:v>
                </c:pt>
                <c:pt idx="1">
                  <c:v>-10</c:v>
                </c:pt>
              </c:numCache>
            </c:numRef>
          </c:yVal>
          <c:smooth val="0"/>
        </c:ser>
        <c:ser>
          <c:idx val="3"/>
          <c:order val="3"/>
          <c:tx>
            <c:strRef>
              <c:f>'Mål 8'!$X$37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8'!$Y$37:$Y$38</c:f>
              <c:numCache>
                <c:formatCode>General</c:formatCode>
                <c:ptCount val="2"/>
                <c:pt idx="0">
                  <c:v>-10</c:v>
                </c:pt>
                <c:pt idx="1">
                  <c:v>-10</c:v>
                </c:pt>
              </c:numCache>
            </c:numRef>
          </c:xVal>
          <c:yVal>
            <c:numRef>
              <c:f>'Mål 8'!$Z$37:$Z$38</c:f>
              <c:numCache>
                <c:formatCode>General</c:formatCode>
                <c:ptCount val="2"/>
                <c:pt idx="0">
                  <c:v>-10</c:v>
                </c:pt>
                <c:pt idx="1">
                  <c:v>-10</c:v>
                </c:pt>
              </c:numCache>
            </c:numRef>
          </c:yVal>
          <c:smooth val="0"/>
        </c:ser>
        <c:ser>
          <c:idx val="4"/>
          <c:order val="4"/>
          <c:tx>
            <c:strRef>
              <c:f>'Mål 8'!$X$39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8'!$Y$39:$Y$40</c:f>
              <c:numCache>
                <c:formatCode>General</c:formatCode>
                <c:ptCount val="2"/>
                <c:pt idx="0">
                  <c:v>-10</c:v>
                </c:pt>
                <c:pt idx="1">
                  <c:v>-10</c:v>
                </c:pt>
              </c:numCache>
            </c:numRef>
          </c:xVal>
          <c:yVal>
            <c:numRef>
              <c:f>'Mål 8'!$Z$39:$Z$40</c:f>
              <c:numCache>
                <c:formatCode>General</c:formatCode>
                <c:ptCount val="2"/>
                <c:pt idx="0">
                  <c:v>-10</c:v>
                </c:pt>
                <c:pt idx="1">
                  <c:v>-10</c:v>
                </c:pt>
              </c:numCache>
            </c:numRef>
          </c:yVal>
          <c:smooth val="0"/>
        </c:ser>
        <c:ser>
          <c:idx val="5"/>
          <c:order val="5"/>
          <c:tx>
            <c:strRef>
              <c:f>'Mål 8'!$X$41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8'!$Y$41:$Y$42</c:f>
              <c:numCache>
                <c:formatCode>General</c:formatCode>
                <c:ptCount val="2"/>
                <c:pt idx="0">
                  <c:v>-10</c:v>
                </c:pt>
                <c:pt idx="1">
                  <c:v>-10</c:v>
                </c:pt>
              </c:numCache>
            </c:numRef>
          </c:xVal>
          <c:yVal>
            <c:numRef>
              <c:f>'Mål 8'!$Z$41:$Z$42</c:f>
              <c:numCache>
                <c:formatCode>General</c:formatCode>
                <c:ptCount val="2"/>
                <c:pt idx="0">
                  <c:v>-10</c:v>
                </c:pt>
                <c:pt idx="1">
                  <c:v>-10</c:v>
                </c:pt>
              </c:numCache>
            </c:numRef>
          </c:yVal>
          <c:smooth val="0"/>
        </c:ser>
        <c:ser>
          <c:idx val="6"/>
          <c:order val="6"/>
          <c:tx>
            <c:strRef>
              <c:f>'Mål 8'!$X$43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8'!$Y$43:$Y$44</c:f>
              <c:numCache>
                <c:formatCode>General</c:formatCode>
                <c:ptCount val="2"/>
                <c:pt idx="0">
                  <c:v>-10</c:v>
                </c:pt>
                <c:pt idx="1">
                  <c:v>-10</c:v>
                </c:pt>
              </c:numCache>
            </c:numRef>
          </c:xVal>
          <c:yVal>
            <c:numRef>
              <c:f>'Mål 8'!$Z$43:$Z$44</c:f>
              <c:numCache>
                <c:formatCode>General</c:formatCode>
                <c:ptCount val="2"/>
                <c:pt idx="0">
                  <c:v>-10</c:v>
                </c:pt>
                <c:pt idx="1">
                  <c:v>-10</c:v>
                </c:pt>
              </c:numCache>
            </c:numRef>
          </c:yVal>
          <c:smooth val="0"/>
        </c:ser>
        <c:ser>
          <c:idx val="7"/>
          <c:order val="7"/>
          <c:tx>
            <c:strRef>
              <c:f>'Mål 8'!$X$45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8'!$Y$45:$Y$46</c:f>
              <c:numCache>
                <c:formatCode>General</c:formatCode>
                <c:ptCount val="2"/>
                <c:pt idx="0">
                  <c:v>-10</c:v>
                </c:pt>
                <c:pt idx="1">
                  <c:v>-10</c:v>
                </c:pt>
              </c:numCache>
            </c:numRef>
          </c:xVal>
          <c:yVal>
            <c:numRef>
              <c:f>'Mål 8'!$Z$45:$Z$46</c:f>
              <c:numCache>
                <c:formatCode>General</c:formatCode>
                <c:ptCount val="2"/>
                <c:pt idx="0">
                  <c:v>-10</c:v>
                </c:pt>
                <c:pt idx="1">
                  <c:v>-10</c:v>
                </c:pt>
              </c:numCache>
            </c:numRef>
          </c:yVal>
          <c:smooth val="0"/>
        </c:ser>
        <c:ser>
          <c:idx val="8"/>
          <c:order val="8"/>
          <c:tx>
            <c:strRef>
              <c:f>'Mål 8'!$X$47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8'!$Y$47:$Y$48</c:f>
              <c:numCache>
                <c:formatCode>General</c:formatCode>
                <c:ptCount val="2"/>
                <c:pt idx="0">
                  <c:v>-10</c:v>
                </c:pt>
                <c:pt idx="1">
                  <c:v>-10</c:v>
                </c:pt>
              </c:numCache>
            </c:numRef>
          </c:xVal>
          <c:yVal>
            <c:numRef>
              <c:f>'Mål 8'!$Z$47:$Z$48</c:f>
              <c:numCache>
                <c:formatCode>General</c:formatCode>
                <c:ptCount val="2"/>
                <c:pt idx="0">
                  <c:v>-10</c:v>
                </c:pt>
                <c:pt idx="1">
                  <c:v>-10</c:v>
                </c:pt>
              </c:numCache>
            </c:numRef>
          </c:yVal>
          <c:smooth val="0"/>
        </c:ser>
        <c:ser>
          <c:idx val="9"/>
          <c:order val="9"/>
          <c:tx>
            <c:strRef>
              <c:f>'Mål 8'!$X$49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8'!$Y$49:$Y$50</c:f>
              <c:numCache>
                <c:formatCode>General</c:formatCode>
                <c:ptCount val="2"/>
                <c:pt idx="0">
                  <c:v>-10</c:v>
                </c:pt>
                <c:pt idx="1">
                  <c:v>-10</c:v>
                </c:pt>
              </c:numCache>
            </c:numRef>
          </c:xVal>
          <c:yVal>
            <c:numRef>
              <c:f>'Mål 8'!$Z$49:$Z$50</c:f>
              <c:numCache>
                <c:formatCode>General</c:formatCode>
                <c:ptCount val="2"/>
                <c:pt idx="0">
                  <c:v>-10</c:v>
                </c:pt>
                <c:pt idx="1">
                  <c:v>-10</c:v>
                </c:pt>
              </c:numCache>
            </c:numRef>
          </c:yVal>
          <c:smooth val="0"/>
        </c:ser>
        <c:ser>
          <c:idx val="10"/>
          <c:order val="10"/>
          <c:tx>
            <c:strRef>
              <c:f>'Mål 8'!$X$51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8'!$Y$51:$Y$52</c:f>
              <c:numCache>
                <c:formatCode>General</c:formatCode>
                <c:ptCount val="2"/>
                <c:pt idx="0">
                  <c:v>-10</c:v>
                </c:pt>
                <c:pt idx="1">
                  <c:v>-10</c:v>
                </c:pt>
              </c:numCache>
            </c:numRef>
          </c:xVal>
          <c:yVal>
            <c:numRef>
              <c:f>'Mål 8'!$Z$51:$Z$52</c:f>
              <c:numCache>
                <c:formatCode>General</c:formatCode>
                <c:ptCount val="2"/>
                <c:pt idx="0">
                  <c:v>-10</c:v>
                </c:pt>
                <c:pt idx="1">
                  <c:v>-10</c:v>
                </c:pt>
              </c:numCache>
            </c:numRef>
          </c:yVal>
          <c:smooth val="0"/>
        </c:ser>
        <c:ser>
          <c:idx val="11"/>
          <c:order val="11"/>
          <c:tx>
            <c:strRef>
              <c:f>'Mål 8'!$X$53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8'!$Y$53:$Y$54</c:f>
              <c:numCache>
                <c:formatCode>General</c:formatCode>
                <c:ptCount val="2"/>
                <c:pt idx="0">
                  <c:v>-10</c:v>
                </c:pt>
                <c:pt idx="1">
                  <c:v>-10</c:v>
                </c:pt>
              </c:numCache>
            </c:numRef>
          </c:xVal>
          <c:yVal>
            <c:numRef>
              <c:f>'Mål 8'!$Z$53:$Z$54</c:f>
              <c:numCache>
                <c:formatCode>General</c:formatCode>
                <c:ptCount val="2"/>
                <c:pt idx="0">
                  <c:v>-10</c:v>
                </c:pt>
                <c:pt idx="1">
                  <c:v>-10</c:v>
                </c:pt>
              </c:numCache>
            </c:numRef>
          </c:yVal>
          <c:smooth val="0"/>
        </c:ser>
        <c:ser>
          <c:idx val="12"/>
          <c:order val="12"/>
          <c:tx>
            <c:strRef>
              <c:f>'Mål 8'!$X$55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8'!$Y$55:$Y$56</c:f>
              <c:numCache>
                <c:formatCode>General</c:formatCode>
                <c:ptCount val="2"/>
                <c:pt idx="0" formatCode="0.00">
                  <c:v>-10</c:v>
                </c:pt>
                <c:pt idx="1">
                  <c:v>-10</c:v>
                </c:pt>
              </c:numCache>
            </c:numRef>
          </c:xVal>
          <c:yVal>
            <c:numRef>
              <c:f>'Mål 8'!$Z$55:$Z$56</c:f>
              <c:numCache>
                <c:formatCode>General</c:formatCode>
                <c:ptCount val="2"/>
                <c:pt idx="0">
                  <c:v>-10</c:v>
                </c:pt>
                <c:pt idx="1">
                  <c:v>-10</c:v>
                </c:pt>
              </c:numCache>
            </c:numRef>
          </c:yVal>
          <c:smooth val="0"/>
        </c:ser>
        <c:ser>
          <c:idx val="13"/>
          <c:order val="13"/>
          <c:tx>
            <c:strRef>
              <c:f>'Mål 8'!$X$57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8'!$Y$57:$Y$58</c:f>
              <c:numCache>
                <c:formatCode>General</c:formatCode>
                <c:ptCount val="2"/>
                <c:pt idx="0">
                  <c:v>-10</c:v>
                </c:pt>
                <c:pt idx="1">
                  <c:v>-10</c:v>
                </c:pt>
              </c:numCache>
            </c:numRef>
          </c:xVal>
          <c:yVal>
            <c:numRef>
              <c:f>'Mål 8'!$Z$57:$Z$58</c:f>
              <c:numCache>
                <c:formatCode>General</c:formatCode>
                <c:ptCount val="2"/>
                <c:pt idx="0">
                  <c:v>-10</c:v>
                </c:pt>
                <c:pt idx="1">
                  <c:v>-10</c:v>
                </c:pt>
              </c:numCache>
            </c:numRef>
          </c:yVal>
          <c:smooth val="0"/>
        </c:ser>
        <c:ser>
          <c:idx val="14"/>
          <c:order val="14"/>
          <c:tx>
            <c:strRef>
              <c:f>'Mål 8'!$X$59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8'!$Y$59:$Y$60</c:f>
              <c:numCache>
                <c:formatCode>General</c:formatCode>
                <c:ptCount val="2"/>
                <c:pt idx="0">
                  <c:v>-10</c:v>
                </c:pt>
                <c:pt idx="1">
                  <c:v>-10</c:v>
                </c:pt>
              </c:numCache>
            </c:numRef>
          </c:xVal>
          <c:yVal>
            <c:numRef>
              <c:f>'Mål 8'!$Z$59:$Z$60</c:f>
              <c:numCache>
                <c:formatCode>General</c:formatCode>
                <c:ptCount val="2"/>
                <c:pt idx="0">
                  <c:v>-10</c:v>
                </c:pt>
                <c:pt idx="1">
                  <c:v>-10</c:v>
                </c:pt>
              </c:numCache>
            </c:numRef>
          </c:yVal>
          <c:smooth val="0"/>
        </c:ser>
        <c:ser>
          <c:idx val="15"/>
          <c:order val="15"/>
          <c:tx>
            <c:strRef>
              <c:f>'Mål 8'!$X$61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8'!$Y$61:$Y$62</c:f>
              <c:numCache>
                <c:formatCode>General</c:formatCode>
                <c:ptCount val="2"/>
                <c:pt idx="0">
                  <c:v>-10</c:v>
                </c:pt>
                <c:pt idx="1">
                  <c:v>-10</c:v>
                </c:pt>
              </c:numCache>
            </c:numRef>
          </c:xVal>
          <c:yVal>
            <c:numRef>
              <c:f>'Mål 8'!$Z$61:$Z$62</c:f>
              <c:numCache>
                <c:formatCode>General</c:formatCode>
                <c:ptCount val="2"/>
                <c:pt idx="0">
                  <c:v>-10</c:v>
                </c:pt>
                <c:pt idx="1">
                  <c:v>-10</c:v>
                </c:pt>
              </c:numCache>
            </c:numRef>
          </c:yVal>
          <c:smooth val="0"/>
        </c:ser>
        <c:ser>
          <c:idx val="16"/>
          <c:order val="16"/>
          <c:tx>
            <c:strRef>
              <c:f>'Mål 8'!$X$63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8'!$Y$63:$Y$64</c:f>
              <c:numCache>
                <c:formatCode>0.00</c:formatCode>
                <c:ptCount val="2"/>
                <c:pt idx="0">
                  <c:v>-10</c:v>
                </c:pt>
                <c:pt idx="1">
                  <c:v>-10</c:v>
                </c:pt>
              </c:numCache>
            </c:numRef>
          </c:xVal>
          <c:yVal>
            <c:numRef>
              <c:f>'Mål 8'!$Z$63:$Z$64</c:f>
              <c:numCache>
                <c:formatCode>0.00</c:formatCode>
                <c:ptCount val="2"/>
                <c:pt idx="0">
                  <c:v>-10</c:v>
                </c:pt>
                <c:pt idx="1">
                  <c:v>-10</c:v>
                </c:pt>
              </c:numCache>
            </c:numRef>
          </c:yVal>
          <c:smooth val="0"/>
        </c:ser>
        <c:ser>
          <c:idx val="17"/>
          <c:order val="17"/>
          <c:tx>
            <c:strRef>
              <c:f>'Mål 8'!$X$65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8'!$Y$65:$Y$66</c:f>
              <c:numCache>
                <c:formatCode>0.00</c:formatCode>
                <c:ptCount val="2"/>
                <c:pt idx="0">
                  <c:v>-10</c:v>
                </c:pt>
                <c:pt idx="1">
                  <c:v>-10</c:v>
                </c:pt>
              </c:numCache>
            </c:numRef>
          </c:xVal>
          <c:yVal>
            <c:numRef>
              <c:f>'Mål 8'!$Z$65:$Z$66</c:f>
              <c:numCache>
                <c:formatCode>0.00</c:formatCode>
                <c:ptCount val="2"/>
                <c:pt idx="0">
                  <c:v>-10</c:v>
                </c:pt>
                <c:pt idx="1">
                  <c:v>-10</c:v>
                </c:pt>
              </c:numCache>
            </c:numRef>
          </c:yVal>
          <c:smooth val="0"/>
        </c:ser>
        <c:ser>
          <c:idx val="18"/>
          <c:order val="18"/>
          <c:tx>
            <c:strRef>
              <c:f>'Mål 8'!$X$67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8'!$Y$67:$Y$68</c:f>
              <c:numCache>
                <c:formatCode>0.00</c:formatCode>
                <c:ptCount val="2"/>
                <c:pt idx="0">
                  <c:v>-10</c:v>
                </c:pt>
                <c:pt idx="1">
                  <c:v>-10</c:v>
                </c:pt>
              </c:numCache>
            </c:numRef>
          </c:xVal>
          <c:yVal>
            <c:numRef>
              <c:f>'Mål 8'!$Z$67:$Z$68</c:f>
              <c:numCache>
                <c:formatCode>0.00</c:formatCode>
                <c:ptCount val="2"/>
                <c:pt idx="0">
                  <c:v>-10</c:v>
                </c:pt>
                <c:pt idx="1">
                  <c:v>-10</c:v>
                </c:pt>
              </c:numCache>
            </c:numRef>
          </c:yVal>
          <c:smooth val="0"/>
        </c:ser>
        <c:ser>
          <c:idx val="19"/>
          <c:order val="19"/>
          <c:tx>
            <c:strRef>
              <c:f>'Mål 8'!$X$69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8'!$Y$69:$Y$70</c:f>
              <c:numCache>
                <c:formatCode>0.00</c:formatCode>
                <c:ptCount val="2"/>
                <c:pt idx="0">
                  <c:v>-10</c:v>
                </c:pt>
                <c:pt idx="1">
                  <c:v>-10</c:v>
                </c:pt>
              </c:numCache>
            </c:numRef>
          </c:xVal>
          <c:yVal>
            <c:numRef>
              <c:f>'Mål 8'!$Z$69:$Z$70</c:f>
              <c:numCache>
                <c:formatCode>0.00</c:formatCode>
                <c:ptCount val="2"/>
                <c:pt idx="0">
                  <c:v>-10</c:v>
                </c:pt>
                <c:pt idx="1">
                  <c:v>-10</c:v>
                </c:pt>
              </c:numCache>
            </c:numRef>
          </c:yVal>
          <c:smooth val="0"/>
        </c:ser>
        <c:ser>
          <c:idx val="20"/>
          <c:order val="20"/>
          <c:tx>
            <c:strRef>
              <c:f>'Mål 8'!$X$71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8'!$Y$71:$Y$72</c:f>
              <c:numCache>
                <c:formatCode>0.00</c:formatCode>
                <c:ptCount val="2"/>
                <c:pt idx="0">
                  <c:v>-10</c:v>
                </c:pt>
                <c:pt idx="1">
                  <c:v>-10</c:v>
                </c:pt>
              </c:numCache>
            </c:numRef>
          </c:xVal>
          <c:yVal>
            <c:numRef>
              <c:f>'Mål 8'!$Z$71:$Z$72</c:f>
              <c:numCache>
                <c:formatCode>0.00</c:formatCode>
                <c:ptCount val="2"/>
                <c:pt idx="0">
                  <c:v>-10</c:v>
                </c:pt>
                <c:pt idx="1">
                  <c:v>-10</c:v>
                </c:pt>
              </c:numCache>
            </c:numRef>
          </c:yVal>
          <c:smooth val="0"/>
        </c:ser>
        <c:dLbls>
          <c:showLegendKey val="0"/>
          <c:showVal val="0"/>
          <c:showCatName val="0"/>
          <c:showSerName val="1"/>
          <c:showPercent val="0"/>
          <c:showBubbleSize val="0"/>
        </c:dLbls>
        <c:axId val="263411584"/>
        <c:axId val="263421952"/>
      </c:scatterChart>
      <c:valAx>
        <c:axId val="26341158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63421952"/>
        <c:crosses val="autoZero"/>
        <c:crossBetween val="midCat"/>
        <c:majorUnit val="1"/>
        <c:minorUnit val="1"/>
      </c:valAx>
      <c:valAx>
        <c:axId val="26342195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6341158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9'!$X$31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9'!$Y$31:$Y$32</c:f>
              <c:numCache>
                <c:formatCode>0.00</c:formatCode>
                <c:ptCount val="2"/>
                <c:pt idx="0">
                  <c:v>-10</c:v>
                </c:pt>
                <c:pt idx="1">
                  <c:v>-10</c:v>
                </c:pt>
              </c:numCache>
            </c:numRef>
          </c:xVal>
          <c:yVal>
            <c:numRef>
              <c:f>'Mål 9'!$Z$31:$Z$32</c:f>
              <c:numCache>
                <c:formatCode>0.00</c:formatCode>
                <c:ptCount val="2"/>
                <c:pt idx="0">
                  <c:v>-10</c:v>
                </c:pt>
                <c:pt idx="1">
                  <c:v>-10</c:v>
                </c:pt>
              </c:numCache>
            </c:numRef>
          </c:yVal>
          <c:smooth val="0"/>
        </c:ser>
        <c:ser>
          <c:idx val="1"/>
          <c:order val="1"/>
          <c:tx>
            <c:strRef>
              <c:f>'Mål 9'!$X$33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9'!$Y$33:$Y$34</c:f>
              <c:numCache>
                <c:formatCode>0.00</c:formatCode>
                <c:ptCount val="2"/>
                <c:pt idx="0">
                  <c:v>-10</c:v>
                </c:pt>
                <c:pt idx="1">
                  <c:v>-10</c:v>
                </c:pt>
              </c:numCache>
            </c:numRef>
          </c:xVal>
          <c:yVal>
            <c:numRef>
              <c:f>'Mål 9'!$Z$33:$Z$34</c:f>
              <c:numCache>
                <c:formatCode>General</c:formatCode>
                <c:ptCount val="2"/>
                <c:pt idx="0">
                  <c:v>-10</c:v>
                </c:pt>
                <c:pt idx="1">
                  <c:v>-10</c:v>
                </c:pt>
              </c:numCache>
            </c:numRef>
          </c:yVal>
          <c:smooth val="0"/>
        </c:ser>
        <c:ser>
          <c:idx val="2"/>
          <c:order val="2"/>
          <c:tx>
            <c:strRef>
              <c:f>'Mål 9'!$X$35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9'!$Y$35:$Y$36</c:f>
              <c:numCache>
                <c:formatCode>0.00</c:formatCode>
                <c:ptCount val="2"/>
                <c:pt idx="0" formatCode="General">
                  <c:v>-10</c:v>
                </c:pt>
                <c:pt idx="1">
                  <c:v>-10</c:v>
                </c:pt>
              </c:numCache>
            </c:numRef>
          </c:xVal>
          <c:yVal>
            <c:numRef>
              <c:f>'Mål 9'!$Z$35:$Z$36</c:f>
              <c:numCache>
                <c:formatCode>General</c:formatCode>
                <c:ptCount val="2"/>
                <c:pt idx="0">
                  <c:v>-10</c:v>
                </c:pt>
                <c:pt idx="1">
                  <c:v>-10</c:v>
                </c:pt>
              </c:numCache>
            </c:numRef>
          </c:yVal>
          <c:smooth val="0"/>
        </c:ser>
        <c:ser>
          <c:idx val="3"/>
          <c:order val="3"/>
          <c:tx>
            <c:strRef>
              <c:f>'Mål 9'!$X$37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9'!$Y$37:$Y$38</c:f>
              <c:numCache>
                <c:formatCode>General</c:formatCode>
                <c:ptCount val="2"/>
                <c:pt idx="0">
                  <c:v>-10</c:v>
                </c:pt>
                <c:pt idx="1">
                  <c:v>-10</c:v>
                </c:pt>
              </c:numCache>
            </c:numRef>
          </c:xVal>
          <c:yVal>
            <c:numRef>
              <c:f>'Mål 9'!$Z$37:$Z$38</c:f>
              <c:numCache>
                <c:formatCode>General</c:formatCode>
                <c:ptCount val="2"/>
                <c:pt idx="0">
                  <c:v>-10</c:v>
                </c:pt>
                <c:pt idx="1">
                  <c:v>-10</c:v>
                </c:pt>
              </c:numCache>
            </c:numRef>
          </c:yVal>
          <c:smooth val="0"/>
        </c:ser>
        <c:ser>
          <c:idx val="4"/>
          <c:order val="4"/>
          <c:tx>
            <c:strRef>
              <c:f>'Mål 9'!$X$39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9'!$Y$39:$Y$40</c:f>
              <c:numCache>
                <c:formatCode>General</c:formatCode>
                <c:ptCount val="2"/>
                <c:pt idx="0">
                  <c:v>-10</c:v>
                </c:pt>
                <c:pt idx="1">
                  <c:v>-10</c:v>
                </c:pt>
              </c:numCache>
            </c:numRef>
          </c:xVal>
          <c:yVal>
            <c:numRef>
              <c:f>'Mål 9'!$Z$39:$Z$40</c:f>
              <c:numCache>
                <c:formatCode>General</c:formatCode>
                <c:ptCount val="2"/>
                <c:pt idx="0">
                  <c:v>-10</c:v>
                </c:pt>
                <c:pt idx="1">
                  <c:v>-10</c:v>
                </c:pt>
              </c:numCache>
            </c:numRef>
          </c:yVal>
          <c:smooth val="0"/>
        </c:ser>
        <c:ser>
          <c:idx val="5"/>
          <c:order val="5"/>
          <c:tx>
            <c:strRef>
              <c:f>'Mål 9'!$X$41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9'!$Y$41:$Y$42</c:f>
              <c:numCache>
                <c:formatCode>General</c:formatCode>
                <c:ptCount val="2"/>
                <c:pt idx="0">
                  <c:v>-10</c:v>
                </c:pt>
                <c:pt idx="1">
                  <c:v>-10</c:v>
                </c:pt>
              </c:numCache>
            </c:numRef>
          </c:xVal>
          <c:yVal>
            <c:numRef>
              <c:f>'Mål 9'!$Z$41:$Z$42</c:f>
              <c:numCache>
                <c:formatCode>General</c:formatCode>
                <c:ptCount val="2"/>
                <c:pt idx="0">
                  <c:v>-10</c:v>
                </c:pt>
                <c:pt idx="1">
                  <c:v>-10</c:v>
                </c:pt>
              </c:numCache>
            </c:numRef>
          </c:yVal>
          <c:smooth val="0"/>
        </c:ser>
        <c:ser>
          <c:idx val="6"/>
          <c:order val="6"/>
          <c:tx>
            <c:strRef>
              <c:f>'Mål 9'!$X$43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9'!$Y$43:$Y$44</c:f>
              <c:numCache>
                <c:formatCode>General</c:formatCode>
                <c:ptCount val="2"/>
                <c:pt idx="0">
                  <c:v>-10</c:v>
                </c:pt>
                <c:pt idx="1">
                  <c:v>-10</c:v>
                </c:pt>
              </c:numCache>
            </c:numRef>
          </c:xVal>
          <c:yVal>
            <c:numRef>
              <c:f>'Mål 9'!$Z$43:$Z$44</c:f>
              <c:numCache>
                <c:formatCode>General</c:formatCode>
                <c:ptCount val="2"/>
                <c:pt idx="0">
                  <c:v>-10</c:v>
                </c:pt>
                <c:pt idx="1">
                  <c:v>-10</c:v>
                </c:pt>
              </c:numCache>
            </c:numRef>
          </c:yVal>
          <c:smooth val="0"/>
        </c:ser>
        <c:ser>
          <c:idx val="7"/>
          <c:order val="7"/>
          <c:tx>
            <c:strRef>
              <c:f>'Mål 9'!$X$45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9'!$Y$45:$Y$46</c:f>
              <c:numCache>
                <c:formatCode>General</c:formatCode>
                <c:ptCount val="2"/>
                <c:pt idx="0">
                  <c:v>-10</c:v>
                </c:pt>
                <c:pt idx="1">
                  <c:v>-10</c:v>
                </c:pt>
              </c:numCache>
            </c:numRef>
          </c:xVal>
          <c:yVal>
            <c:numRef>
              <c:f>'Mål 9'!$Z$45:$Z$46</c:f>
              <c:numCache>
                <c:formatCode>General</c:formatCode>
                <c:ptCount val="2"/>
                <c:pt idx="0">
                  <c:v>-10</c:v>
                </c:pt>
                <c:pt idx="1">
                  <c:v>-10</c:v>
                </c:pt>
              </c:numCache>
            </c:numRef>
          </c:yVal>
          <c:smooth val="0"/>
        </c:ser>
        <c:ser>
          <c:idx val="8"/>
          <c:order val="8"/>
          <c:tx>
            <c:strRef>
              <c:f>'Mål 9'!$X$47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9'!$Y$47:$Y$48</c:f>
              <c:numCache>
                <c:formatCode>General</c:formatCode>
                <c:ptCount val="2"/>
                <c:pt idx="0">
                  <c:v>-10</c:v>
                </c:pt>
                <c:pt idx="1">
                  <c:v>-10</c:v>
                </c:pt>
              </c:numCache>
            </c:numRef>
          </c:xVal>
          <c:yVal>
            <c:numRef>
              <c:f>'Mål 9'!$Z$47:$Z$48</c:f>
              <c:numCache>
                <c:formatCode>General</c:formatCode>
                <c:ptCount val="2"/>
                <c:pt idx="0">
                  <c:v>-10</c:v>
                </c:pt>
                <c:pt idx="1">
                  <c:v>-10</c:v>
                </c:pt>
              </c:numCache>
            </c:numRef>
          </c:yVal>
          <c:smooth val="0"/>
        </c:ser>
        <c:ser>
          <c:idx val="9"/>
          <c:order val="9"/>
          <c:tx>
            <c:strRef>
              <c:f>'Mål 9'!$X$49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9'!$Y$49:$Y$50</c:f>
              <c:numCache>
                <c:formatCode>General</c:formatCode>
                <c:ptCount val="2"/>
                <c:pt idx="0">
                  <c:v>-10</c:v>
                </c:pt>
                <c:pt idx="1">
                  <c:v>-10</c:v>
                </c:pt>
              </c:numCache>
            </c:numRef>
          </c:xVal>
          <c:yVal>
            <c:numRef>
              <c:f>'Mål 9'!$Z$49:$Z$50</c:f>
              <c:numCache>
                <c:formatCode>General</c:formatCode>
                <c:ptCount val="2"/>
                <c:pt idx="0">
                  <c:v>-10</c:v>
                </c:pt>
                <c:pt idx="1">
                  <c:v>-10</c:v>
                </c:pt>
              </c:numCache>
            </c:numRef>
          </c:yVal>
          <c:smooth val="0"/>
        </c:ser>
        <c:ser>
          <c:idx val="10"/>
          <c:order val="10"/>
          <c:tx>
            <c:strRef>
              <c:f>'Mål 9'!$X$51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9'!$Y$51:$Y$52</c:f>
              <c:numCache>
                <c:formatCode>General</c:formatCode>
                <c:ptCount val="2"/>
                <c:pt idx="0">
                  <c:v>-10</c:v>
                </c:pt>
                <c:pt idx="1">
                  <c:v>-10</c:v>
                </c:pt>
              </c:numCache>
            </c:numRef>
          </c:xVal>
          <c:yVal>
            <c:numRef>
              <c:f>'Mål 9'!$Z$51:$Z$52</c:f>
              <c:numCache>
                <c:formatCode>General</c:formatCode>
                <c:ptCount val="2"/>
                <c:pt idx="0">
                  <c:v>-10</c:v>
                </c:pt>
                <c:pt idx="1">
                  <c:v>-10</c:v>
                </c:pt>
              </c:numCache>
            </c:numRef>
          </c:yVal>
          <c:smooth val="0"/>
        </c:ser>
        <c:ser>
          <c:idx val="11"/>
          <c:order val="11"/>
          <c:tx>
            <c:strRef>
              <c:f>'Mål 9'!$X$53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9'!$Y$53:$Y$54</c:f>
              <c:numCache>
                <c:formatCode>General</c:formatCode>
                <c:ptCount val="2"/>
                <c:pt idx="0">
                  <c:v>-10</c:v>
                </c:pt>
                <c:pt idx="1">
                  <c:v>-10</c:v>
                </c:pt>
              </c:numCache>
            </c:numRef>
          </c:xVal>
          <c:yVal>
            <c:numRef>
              <c:f>'Mål 9'!$Z$53:$Z$54</c:f>
              <c:numCache>
                <c:formatCode>General</c:formatCode>
                <c:ptCount val="2"/>
                <c:pt idx="0">
                  <c:v>-10</c:v>
                </c:pt>
                <c:pt idx="1">
                  <c:v>-10</c:v>
                </c:pt>
              </c:numCache>
            </c:numRef>
          </c:yVal>
          <c:smooth val="0"/>
        </c:ser>
        <c:ser>
          <c:idx val="12"/>
          <c:order val="12"/>
          <c:tx>
            <c:strRef>
              <c:f>'Mål 9'!$X$55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9'!$Y$55:$Y$56</c:f>
              <c:numCache>
                <c:formatCode>General</c:formatCode>
                <c:ptCount val="2"/>
                <c:pt idx="0" formatCode="0.00">
                  <c:v>-10</c:v>
                </c:pt>
                <c:pt idx="1">
                  <c:v>-10</c:v>
                </c:pt>
              </c:numCache>
            </c:numRef>
          </c:xVal>
          <c:yVal>
            <c:numRef>
              <c:f>'Mål 9'!$Z$55:$Z$56</c:f>
              <c:numCache>
                <c:formatCode>General</c:formatCode>
                <c:ptCount val="2"/>
                <c:pt idx="0">
                  <c:v>-10</c:v>
                </c:pt>
                <c:pt idx="1">
                  <c:v>-10</c:v>
                </c:pt>
              </c:numCache>
            </c:numRef>
          </c:yVal>
          <c:smooth val="0"/>
        </c:ser>
        <c:ser>
          <c:idx val="13"/>
          <c:order val="13"/>
          <c:tx>
            <c:strRef>
              <c:f>'Mål 9'!$X$57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9'!$Y$57:$Y$58</c:f>
              <c:numCache>
                <c:formatCode>General</c:formatCode>
                <c:ptCount val="2"/>
                <c:pt idx="0">
                  <c:v>-10</c:v>
                </c:pt>
                <c:pt idx="1">
                  <c:v>-10</c:v>
                </c:pt>
              </c:numCache>
            </c:numRef>
          </c:xVal>
          <c:yVal>
            <c:numRef>
              <c:f>'Mål 9'!$Z$57:$Z$58</c:f>
              <c:numCache>
                <c:formatCode>General</c:formatCode>
                <c:ptCount val="2"/>
                <c:pt idx="0">
                  <c:v>-10</c:v>
                </c:pt>
                <c:pt idx="1">
                  <c:v>-10</c:v>
                </c:pt>
              </c:numCache>
            </c:numRef>
          </c:yVal>
          <c:smooth val="0"/>
        </c:ser>
        <c:ser>
          <c:idx val="14"/>
          <c:order val="14"/>
          <c:tx>
            <c:strRef>
              <c:f>'Mål 9'!$X$59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9'!$Y$59:$Y$60</c:f>
              <c:numCache>
                <c:formatCode>General</c:formatCode>
                <c:ptCount val="2"/>
                <c:pt idx="0">
                  <c:v>-10</c:v>
                </c:pt>
                <c:pt idx="1">
                  <c:v>-10</c:v>
                </c:pt>
              </c:numCache>
            </c:numRef>
          </c:xVal>
          <c:yVal>
            <c:numRef>
              <c:f>'Mål 9'!$Z$59:$Z$60</c:f>
              <c:numCache>
                <c:formatCode>General</c:formatCode>
                <c:ptCount val="2"/>
                <c:pt idx="0">
                  <c:v>-10</c:v>
                </c:pt>
                <c:pt idx="1">
                  <c:v>-10</c:v>
                </c:pt>
              </c:numCache>
            </c:numRef>
          </c:yVal>
          <c:smooth val="0"/>
        </c:ser>
        <c:ser>
          <c:idx val="15"/>
          <c:order val="15"/>
          <c:tx>
            <c:strRef>
              <c:f>'Mål 9'!$X$61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9'!$Y$61:$Y$62</c:f>
              <c:numCache>
                <c:formatCode>General</c:formatCode>
                <c:ptCount val="2"/>
                <c:pt idx="0">
                  <c:v>-10</c:v>
                </c:pt>
                <c:pt idx="1">
                  <c:v>-10</c:v>
                </c:pt>
              </c:numCache>
            </c:numRef>
          </c:xVal>
          <c:yVal>
            <c:numRef>
              <c:f>'Mål 9'!$Z$61:$Z$62</c:f>
              <c:numCache>
                <c:formatCode>General</c:formatCode>
                <c:ptCount val="2"/>
                <c:pt idx="0">
                  <c:v>-10</c:v>
                </c:pt>
                <c:pt idx="1">
                  <c:v>-10</c:v>
                </c:pt>
              </c:numCache>
            </c:numRef>
          </c:yVal>
          <c:smooth val="0"/>
        </c:ser>
        <c:ser>
          <c:idx val="16"/>
          <c:order val="16"/>
          <c:tx>
            <c:strRef>
              <c:f>'Mål 9'!$X$63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9'!$Y$63:$Y$64</c:f>
              <c:numCache>
                <c:formatCode>0.00</c:formatCode>
                <c:ptCount val="2"/>
                <c:pt idx="0">
                  <c:v>-10</c:v>
                </c:pt>
                <c:pt idx="1">
                  <c:v>-10</c:v>
                </c:pt>
              </c:numCache>
            </c:numRef>
          </c:xVal>
          <c:yVal>
            <c:numRef>
              <c:f>'Mål 9'!$Z$63:$Z$64</c:f>
              <c:numCache>
                <c:formatCode>0.00</c:formatCode>
                <c:ptCount val="2"/>
                <c:pt idx="0">
                  <c:v>-10</c:v>
                </c:pt>
                <c:pt idx="1">
                  <c:v>-10</c:v>
                </c:pt>
              </c:numCache>
            </c:numRef>
          </c:yVal>
          <c:smooth val="0"/>
        </c:ser>
        <c:ser>
          <c:idx val="17"/>
          <c:order val="17"/>
          <c:tx>
            <c:strRef>
              <c:f>'Mål 9'!$X$65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9'!$Y$65:$Y$66</c:f>
              <c:numCache>
                <c:formatCode>0.00</c:formatCode>
                <c:ptCount val="2"/>
                <c:pt idx="0">
                  <c:v>-10</c:v>
                </c:pt>
                <c:pt idx="1">
                  <c:v>-10</c:v>
                </c:pt>
              </c:numCache>
            </c:numRef>
          </c:xVal>
          <c:yVal>
            <c:numRef>
              <c:f>'Mål 9'!$Z$65:$Z$66</c:f>
              <c:numCache>
                <c:formatCode>0.00</c:formatCode>
                <c:ptCount val="2"/>
                <c:pt idx="0">
                  <c:v>-10</c:v>
                </c:pt>
                <c:pt idx="1">
                  <c:v>-10</c:v>
                </c:pt>
              </c:numCache>
            </c:numRef>
          </c:yVal>
          <c:smooth val="0"/>
        </c:ser>
        <c:ser>
          <c:idx val="18"/>
          <c:order val="18"/>
          <c:tx>
            <c:strRef>
              <c:f>'Mål 9'!$X$67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9'!$Y$67:$Y$68</c:f>
              <c:numCache>
                <c:formatCode>0.00</c:formatCode>
                <c:ptCount val="2"/>
                <c:pt idx="0">
                  <c:v>-10</c:v>
                </c:pt>
                <c:pt idx="1">
                  <c:v>-10</c:v>
                </c:pt>
              </c:numCache>
            </c:numRef>
          </c:xVal>
          <c:yVal>
            <c:numRef>
              <c:f>'Mål 9'!$Z$67:$Z$68</c:f>
              <c:numCache>
                <c:formatCode>0.00</c:formatCode>
                <c:ptCount val="2"/>
                <c:pt idx="0">
                  <c:v>-10</c:v>
                </c:pt>
                <c:pt idx="1">
                  <c:v>-10</c:v>
                </c:pt>
              </c:numCache>
            </c:numRef>
          </c:yVal>
          <c:smooth val="0"/>
        </c:ser>
        <c:ser>
          <c:idx val="19"/>
          <c:order val="19"/>
          <c:tx>
            <c:strRef>
              <c:f>'Mål 9'!$X$69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9'!$Y$69:$Y$70</c:f>
              <c:numCache>
                <c:formatCode>0.00</c:formatCode>
                <c:ptCount val="2"/>
                <c:pt idx="0">
                  <c:v>-10</c:v>
                </c:pt>
                <c:pt idx="1">
                  <c:v>-10</c:v>
                </c:pt>
              </c:numCache>
            </c:numRef>
          </c:xVal>
          <c:yVal>
            <c:numRef>
              <c:f>'Mål 9'!$Z$69:$Z$70</c:f>
              <c:numCache>
                <c:formatCode>0.00</c:formatCode>
                <c:ptCount val="2"/>
                <c:pt idx="0">
                  <c:v>-10</c:v>
                </c:pt>
                <c:pt idx="1">
                  <c:v>-10</c:v>
                </c:pt>
              </c:numCache>
            </c:numRef>
          </c:yVal>
          <c:smooth val="0"/>
        </c:ser>
        <c:ser>
          <c:idx val="20"/>
          <c:order val="20"/>
          <c:tx>
            <c:strRef>
              <c:f>'Mål 9'!$X$71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9'!$Y$71:$Y$72</c:f>
              <c:numCache>
                <c:formatCode>0.00</c:formatCode>
                <c:ptCount val="2"/>
                <c:pt idx="0">
                  <c:v>-10</c:v>
                </c:pt>
                <c:pt idx="1">
                  <c:v>-10</c:v>
                </c:pt>
              </c:numCache>
            </c:numRef>
          </c:xVal>
          <c:yVal>
            <c:numRef>
              <c:f>'Mål 9'!$Z$71:$Z$72</c:f>
              <c:numCache>
                <c:formatCode>0.00</c:formatCode>
                <c:ptCount val="2"/>
                <c:pt idx="0">
                  <c:v>-10</c:v>
                </c:pt>
                <c:pt idx="1">
                  <c:v>-10</c:v>
                </c:pt>
              </c:numCache>
            </c:numRef>
          </c:yVal>
          <c:smooth val="0"/>
        </c:ser>
        <c:dLbls>
          <c:showLegendKey val="0"/>
          <c:showVal val="0"/>
          <c:showCatName val="0"/>
          <c:showSerName val="1"/>
          <c:showPercent val="0"/>
          <c:showBubbleSize val="0"/>
        </c:dLbls>
        <c:axId val="294243712"/>
        <c:axId val="294254080"/>
      </c:scatterChart>
      <c:valAx>
        <c:axId val="29424371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94254080"/>
        <c:crosses val="autoZero"/>
        <c:crossBetween val="midCat"/>
        <c:majorUnit val="1"/>
        <c:minorUnit val="1"/>
      </c:valAx>
      <c:valAx>
        <c:axId val="29425408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9424371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10'!$X$31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10'!$Y$31:$Y$32</c:f>
              <c:numCache>
                <c:formatCode>0.00</c:formatCode>
                <c:ptCount val="2"/>
                <c:pt idx="0">
                  <c:v>-10</c:v>
                </c:pt>
                <c:pt idx="1">
                  <c:v>-10</c:v>
                </c:pt>
              </c:numCache>
            </c:numRef>
          </c:xVal>
          <c:yVal>
            <c:numRef>
              <c:f>'Mål 10'!$Z$31:$Z$32</c:f>
              <c:numCache>
                <c:formatCode>0.00</c:formatCode>
                <c:ptCount val="2"/>
                <c:pt idx="0">
                  <c:v>-10</c:v>
                </c:pt>
                <c:pt idx="1">
                  <c:v>-10</c:v>
                </c:pt>
              </c:numCache>
            </c:numRef>
          </c:yVal>
          <c:smooth val="0"/>
        </c:ser>
        <c:ser>
          <c:idx val="1"/>
          <c:order val="1"/>
          <c:tx>
            <c:strRef>
              <c:f>'Mål 10'!$X$33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10'!$Y$33:$Y$34</c:f>
              <c:numCache>
                <c:formatCode>0.00</c:formatCode>
                <c:ptCount val="2"/>
                <c:pt idx="0">
                  <c:v>-10</c:v>
                </c:pt>
                <c:pt idx="1">
                  <c:v>-10</c:v>
                </c:pt>
              </c:numCache>
            </c:numRef>
          </c:xVal>
          <c:yVal>
            <c:numRef>
              <c:f>'Mål 10'!$Z$33:$Z$34</c:f>
              <c:numCache>
                <c:formatCode>General</c:formatCode>
                <c:ptCount val="2"/>
                <c:pt idx="0">
                  <c:v>-10</c:v>
                </c:pt>
                <c:pt idx="1">
                  <c:v>-10</c:v>
                </c:pt>
              </c:numCache>
            </c:numRef>
          </c:yVal>
          <c:smooth val="0"/>
        </c:ser>
        <c:ser>
          <c:idx val="2"/>
          <c:order val="2"/>
          <c:tx>
            <c:strRef>
              <c:f>'Mål 10'!$X$35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10'!$Y$35:$Y$36</c:f>
              <c:numCache>
                <c:formatCode>0.00</c:formatCode>
                <c:ptCount val="2"/>
                <c:pt idx="0" formatCode="General">
                  <c:v>-10</c:v>
                </c:pt>
                <c:pt idx="1">
                  <c:v>-10</c:v>
                </c:pt>
              </c:numCache>
            </c:numRef>
          </c:xVal>
          <c:yVal>
            <c:numRef>
              <c:f>'Mål 10'!$Z$35:$Z$36</c:f>
              <c:numCache>
                <c:formatCode>General</c:formatCode>
                <c:ptCount val="2"/>
                <c:pt idx="0">
                  <c:v>-10</c:v>
                </c:pt>
                <c:pt idx="1">
                  <c:v>-10</c:v>
                </c:pt>
              </c:numCache>
            </c:numRef>
          </c:yVal>
          <c:smooth val="0"/>
        </c:ser>
        <c:ser>
          <c:idx val="3"/>
          <c:order val="3"/>
          <c:tx>
            <c:strRef>
              <c:f>'Mål 10'!$X$37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10'!$Y$37:$Y$38</c:f>
              <c:numCache>
                <c:formatCode>General</c:formatCode>
                <c:ptCount val="2"/>
                <c:pt idx="0">
                  <c:v>-10</c:v>
                </c:pt>
                <c:pt idx="1">
                  <c:v>-10</c:v>
                </c:pt>
              </c:numCache>
            </c:numRef>
          </c:xVal>
          <c:yVal>
            <c:numRef>
              <c:f>'Mål 10'!$Z$37:$Z$38</c:f>
              <c:numCache>
                <c:formatCode>General</c:formatCode>
                <c:ptCount val="2"/>
                <c:pt idx="0">
                  <c:v>-10</c:v>
                </c:pt>
                <c:pt idx="1">
                  <c:v>-10</c:v>
                </c:pt>
              </c:numCache>
            </c:numRef>
          </c:yVal>
          <c:smooth val="0"/>
        </c:ser>
        <c:ser>
          <c:idx val="4"/>
          <c:order val="4"/>
          <c:tx>
            <c:strRef>
              <c:f>'Mål 10'!$X$39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10'!$Y$39:$Y$40</c:f>
              <c:numCache>
                <c:formatCode>General</c:formatCode>
                <c:ptCount val="2"/>
                <c:pt idx="0">
                  <c:v>-10</c:v>
                </c:pt>
                <c:pt idx="1">
                  <c:v>-10</c:v>
                </c:pt>
              </c:numCache>
            </c:numRef>
          </c:xVal>
          <c:yVal>
            <c:numRef>
              <c:f>'Mål 10'!$Z$39:$Z$40</c:f>
              <c:numCache>
                <c:formatCode>General</c:formatCode>
                <c:ptCount val="2"/>
                <c:pt idx="0">
                  <c:v>-10</c:v>
                </c:pt>
                <c:pt idx="1">
                  <c:v>-10</c:v>
                </c:pt>
              </c:numCache>
            </c:numRef>
          </c:yVal>
          <c:smooth val="0"/>
        </c:ser>
        <c:ser>
          <c:idx val="5"/>
          <c:order val="5"/>
          <c:tx>
            <c:strRef>
              <c:f>'Mål 10'!$X$41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10'!$Y$41:$Y$42</c:f>
              <c:numCache>
                <c:formatCode>General</c:formatCode>
                <c:ptCount val="2"/>
                <c:pt idx="0">
                  <c:v>-10</c:v>
                </c:pt>
                <c:pt idx="1">
                  <c:v>-10</c:v>
                </c:pt>
              </c:numCache>
            </c:numRef>
          </c:xVal>
          <c:yVal>
            <c:numRef>
              <c:f>'Mål 10'!$Z$41:$Z$42</c:f>
              <c:numCache>
                <c:formatCode>General</c:formatCode>
                <c:ptCount val="2"/>
                <c:pt idx="0">
                  <c:v>-10</c:v>
                </c:pt>
                <c:pt idx="1">
                  <c:v>-10</c:v>
                </c:pt>
              </c:numCache>
            </c:numRef>
          </c:yVal>
          <c:smooth val="0"/>
        </c:ser>
        <c:ser>
          <c:idx val="6"/>
          <c:order val="6"/>
          <c:tx>
            <c:strRef>
              <c:f>'Mål 10'!$X$43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10'!$Y$43:$Y$44</c:f>
              <c:numCache>
                <c:formatCode>General</c:formatCode>
                <c:ptCount val="2"/>
                <c:pt idx="0">
                  <c:v>-10</c:v>
                </c:pt>
                <c:pt idx="1">
                  <c:v>-10</c:v>
                </c:pt>
              </c:numCache>
            </c:numRef>
          </c:xVal>
          <c:yVal>
            <c:numRef>
              <c:f>'Mål 10'!$Z$43:$Z$44</c:f>
              <c:numCache>
                <c:formatCode>General</c:formatCode>
                <c:ptCount val="2"/>
                <c:pt idx="0">
                  <c:v>-10</c:v>
                </c:pt>
                <c:pt idx="1">
                  <c:v>-10</c:v>
                </c:pt>
              </c:numCache>
            </c:numRef>
          </c:yVal>
          <c:smooth val="0"/>
        </c:ser>
        <c:ser>
          <c:idx val="7"/>
          <c:order val="7"/>
          <c:tx>
            <c:strRef>
              <c:f>'Mål 10'!$X$45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10'!$Y$45:$Y$46</c:f>
              <c:numCache>
                <c:formatCode>General</c:formatCode>
                <c:ptCount val="2"/>
                <c:pt idx="0">
                  <c:v>-10</c:v>
                </c:pt>
                <c:pt idx="1">
                  <c:v>-10</c:v>
                </c:pt>
              </c:numCache>
            </c:numRef>
          </c:xVal>
          <c:yVal>
            <c:numRef>
              <c:f>'Mål 10'!$Z$45:$Z$46</c:f>
              <c:numCache>
                <c:formatCode>General</c:formatCode>
                <c:ptCount val="2"/>
                <c:pt idx="0">
                  <c:v>-10</c:v>
                </c:pt>
                <c:pt idx="1">
                  <c:v>-10</c:v>
                </c:pt>
              </c:numCache>
            </c:numRef>
          </c:yVal>
          <c:smooth val="0"/>
        </c:ser>
        <c:ser>
          <c:idx val="8"/>
          <c:order val="8"/>
          <c:tx>
            <c:strRef>
              <c:f>'Mål 10'!$X$47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10'!$Y$47:$Y$48</c:f>
              <c:numCache>
                <c:formatCode>General</c:formatCode>
                <c:ptCount val="2"/>
                <c:pt idx="0">
                  <c:v>-10</c:v>
                </c:pt>
                <c:pt idx="1">
                  <c:v>-10</c:v>
                </c:pt>
              </c:numCache>
            </c:numRef>
          </c:xVal>
          <c:yVal>
            <c:numRef>
              <c:f>'Mål 10'!$Z$47:$Z$48</c:f>
              <c:numCache>
                <c:formatCode>General</c:formatCode>
                <c:ptCount val="2"/>
                <c:pt idx="0">
                  <c:v>-10</c:v>
                </c:pt>
                <c:pt idx="1">
                  <c:v>-10</c:v>
                </c:pt>
              </c:numCache>
            </c:numRef>
          </c:yVal>
          <c:smooth val="0"/>
        </c:ser>
        <c:ser>
          <c:idx val="9"/>
          <c:order val="9"/>
          <c:tx>
            <c:strRef>
              <c:f>'Mål 10'!$X$49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10'!$Y$49:$Y$50</c:f>
              <c:numCache>
                <c:formatCode>General</c:formatCode>
                <c:ptCount val="2"/>
                <c:pt idx="0">
                  <c:v>-10</c:v>
                </c:pt>
                <c:pt idx="1">
                  <c:v>-10</c:v>
                </c:pt>
              </c:numCache>
            </c:numRef>
          </c:xVal>
          <c:yVal>
            <c:numRef>
              <c:f>'Mål 10'!$Z$49:$Z$50</c:f>
              <c:numCache>
                <c:formatCode>General</c:formatCode>
                <c:ptCount val="2"/>
                <c:pt idx="0">
                  <c:v>-10</c:v>
                </c:pt>
                <c:pt idx="1">
                  <c:v>-10</c:v>
                </c:pt>
              </c:numCache>
            </c:numRef>
          </c:yVal>
          <c:smooth val="0"/>
        </c:ser>
        <c:ser>
          <c:idx val="10"/>
          <c:order val="10"/>
          <c:tx>
            <c:strRef>
              <c:f>'Mål 10'!$X$51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10'!$Y$51:$Y$52</c:f>
              <c:numCache>
                <c:formatCode>General</c:formatCode>
                <c:ptCount val="2"/>
                <c:pt idx="0">
                  <c:v>-10</c:v>
                </c:pt>
                <c:pt idx="1">
                  <c:v>-10</c:v>
                </c:pt>
              </c:numCache>
            </c:numRef>
          </c:xVal>
          <c:yVal>
            <c:numRef>
              <c:f>'Mål 10'!$Z$51:$Z$52</c:f>
              <c:numCache>
                <c:formatCode>General</c:formatCode>
                <c:ptCount val="2"/>
                <c:pt idx="0">
                  <c:v>-10</c:v>
                </c:pt>
                <c:pt idx="1">
                  <c:v>-10</c:v>
                </c:pt>
              </c:numCache>
            </c:numRef>
          </c:yVal>
          <c:smooth val="0"/>
        </c:ser>
        <c:ser>
          <c:idx val="11"/>
          <c:order val="11"/>
          <c:tx>
            <c:strRef>
              <c:f>'Mål 10'!$X$53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10'!$Y$53:$Y$54</c:f>
              <c:numCache>
                <c:formatCode>General</c:formatCode>
                <c:ptCount val="2"/>
                <c:pt idx="0">
                  <c:v>-10</c:v>
                </c:pt>
                <c:pt idx="1">
                  <c:v>-10</c:v>
                </c:pt>
              </c:numCache>
            </c:numRef>
          </c:xVal>
          <c:yVal>
            <c:numRef>
              <c:f>'Mål 10'!$Z$53:$Z$54</c:f>
              <c:numCache>
                <c:formatCode>General</c:formatCode>
                <c:ptCount val="2"/>
                <c:pt idx="0">
                  <c:v>-10</c:v>
                </c:pt>
                <c:pt idx="1">
                  <c:v>-10</c:v>
                </c:pt>
              </c:numCache>
            </c:numRef>
          </c:yVal>
          <c:smooth val="0"/>
        </c:ser>
        <c:ser>
          <c:idx val="12"/>
          <c:order val="12"/>
          <c:tx>
            <c:strRef>
              <c:f>'Mål 10'!$X$55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10'!$Y$55:$Y$56</c:f>
              <c:numCache>
                <c:formatCode>General</c:formatCode>
                <c:ptCount val="2"/>
                <c:pt idx="0" formatCode="0.00">
                  <c:v>-10</c:v>
                </c:pt>
                <c:pt idx="1">
                  <c:v>-10</c:v>
                </c:pt>
              </c:numCache>
            </c:numRef>
          </c:xVal>
          <c:yVal>
            <c:numRef>
              <c:f>'Mål 10'!$Z$55:$Z$56</c:f>
              <c:numCache>
                <c:formatCode>General</c:formatCode>
                <c:ptCount val="2"/>
                <c:pt idx="0">
                  <c:v>-10</c:v>
                </c:pt>
                <c:pt idx="1">
                  <c:v>-10</c:v>
                </c:pt>
              </c:numCache>
            </c:numRef>
          </c:yVal>
          <c:smooth val="0"/>
        </c:ser>
        <c:ser>
          <c:idx val="13"/>
          <c:order val="13"/>
          <c:tx>
            <c:strRef>
              <c:f>'Mål 10'!$X$57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10'!$Y$57:$Y$58</c:f>
              <c:numCache>
                <c:formatCode>General</c:formatCode>
                <c:ptCount val="2"/>
                <c:pt idx="0">
                  <c:v>-10</c:v>
                </c:pt>
                <c:pt idx="1">
                  <c:v>-10</c:v>
                </c:pt>
              </c:numCache>
            </c:numRef>
          </c:xVal>
          <c:yVal>
            <c:numRef>
              <c:f>'Mål 10'!$Z$57:$Z$58</c:f>
              <c:numCache>
                <c:formatCode>General</c:formatCode>
                <c:ptCount val="2"/>
                <c:pt idx="0">
                  <c:v>-10</c:v>
                </c:pt>
                <c:pt idx="1">
                  <c:v>-10</c:v>
                </c:pt>
              </c:numCache>
            </c:numRef>
          </c:yVal>
          <c:smooth val="0"/>
        </c:ser>
        <c:ser>
          <c:idx val="14"/>
          <c:order val="14"/>
          <c:tx>
            <c:strRef>
              <c:f>'Mål 10'!$X$59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10'!$Y$59:$Y$60</c:f>
              <c:numCache>
                <c:formatCode>General</c:formatCode>
                <c:ptCount val="2"/>
                <c:pt idx="0">
                  <c:v>-10</c:v>
                </c:pt>
                <c:pt idx="1">
                  <c:v>-10</c:v>
                </c:pt>
              </c:numCache>
            </c:numRef>
          </c:xVal>
          <c:yVal>
            <c:numRef>
              <c:f>'Mål 10'!$Z$59:$Z$60</c:f>
              <c:numCache>
                <c:formatCode>General</c:formatCode>
                <c:ptCount val="2"/>
                <c:pt idx="0">
                  <c:v>-10</c:v>
                </c:pt>
                <c:pt idx="1">
                  <c:v>-10</c:v>
                </c:pt>
              </c:numCache>
            </c:numRef>
          </c:yVal>
          <c:smooth val="0"/>
        </c:ser>
        <c:ser>
          <c:idx val="15"/>
          <c:order val="15"/>
          <c:tx>
            <c:strRef>
              <c:f>'Mål 10'!$X$61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10'!$Y$61:$Y$62</c:f>
              <c:numCache>
                <c:formatCode>General</c:formatCode>
                <c:ptCount val="2"/>
                <c:pt idx="0">
                  <c:v>-10</c:v>
                </c:pt>
                <c:pt idx="1">
                  <c:v>-10</c:v>
                </c:pt>
              </c:numCache>
            </c:numRef>
          </c:xVal>
          <c:yVal>
            <c:numRef>
              <c:f>'Mål 10'!$Z$61:$Z$62</c:f>
              <c:numCache>
                <c:formatCode>General</c:formatCode>
                <c:ptCount val="2"/>
                <c:pt idx="0">
                  <c:v>-10</c:v>
                </c:pt>
                <c:pt idx="1">
                  <c:v>-10</c:v>
                </c:pt>
              </c:numCache>
            </c:numRef>
          </c:yVal>
          <c:smooth val="0"/>
        </c:ser>
        <c:ser>
          <c:idx val="16"/>
          <c:order val="16"/>
          <c:tx>
            <c:strRef>
              <c:f>'Mål 10'!$X$63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10'!$Y$63:$Y$64</c:f>
              <c:numCache>
                <c:formatCode>0.00</c:formatCode>
                <c:ptCount val="2"/>
                <c:pt idx="0">
                  <c:v>-10</c:v>
                </c:pt>
                <c:pt idx="1">
                  <c:v>-10</c:v>
                </c:pt>
              </c:numCache>
            </c:numRef>
          </c:xVal>
          <c:yVal>
            <c:numRef>
              <c:f>'Mål 10'!$Z$63:$Z$64</c:f>
              <c:numCache>
                <c:formatCode>0.00</c:formatCode>
                <c:ptCount val="2"/>
                <c:pt idx="0">
                  <c:v>-10</c:v>
                </c:pt>
                <c:pt idx="1">
                  <c:v>-10</c:v>
                </c:pt>
              </c:numCache>
            </c:numRef>
          </c:yVal>
          <c:smooth val="0"/>
        </c:ser>
        <c:ser>
          <c:idx val="17"/>
          <c:order val="17"/>
          <c:tx>
            <c:strRef>
              <c:f>'Mål 10'!$X$65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10'!$Y$65:$Y$66</c:f>
              <c:numCache>
                <c:formatCode>0.00</c:formatCode>
                <c:ptCount val="2"/>
                <c:pt idx="0">
                  <c:v>-10</c:v>
                </c:pt>
                <c:pt idx="1">
                  <c:v>-10</c:v>
                </c:pt>
              </c:numCache>
            </c:numRef>
          </c:xVal>
          <c:yVal>
            <c:numRef>
              <c:f>'Mål 10'!$Z$65:$Z$66</c:f>
              <c:numCache>
                <c:formatCode>0.00</c:formatCode>
                <c:ptCount val="2"/>
                <c:pt idx="0">
                  <c:v>-10</c:v>
                </c:pt>
                <c:pt idx="1">
                  <c:v>-10</c:v>
                </c:pt>
              </c:numCache>
            </c:numRef>
          </c:yVal>
          <c:smooth val="0"/>
        </c:ser>
        <c:ser>
          <c:idx val="18"/>
          <c:order val="18"/>
          <c:tx>
            <c:strRef>
              <c:f>'Mål 10'!$X$67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10'!$Y$67:$Y$68</c:f>
              <c:numCache>
                <c:formatCode>0.00</c:formatCode>
                <c:ptCount val="2"/>
                <c:pt idx="0">
                  <c:v>-10</c:v>
                </c:pt>
                <c:pt idx="1">
                  <c:v>-10</c:v>
                </c:pt>
              </c:numCache>
            </c:numRef>
          </c:xVal>
          <c:yVal>
            <c:numRef>
              <c:f>'Mål 10'!$Z$67:$Z$68</c:f>
              <c:numCache>
                <c:formatCode>0.00</c:formatCode>
                <c:ptCount val="2"/>
                <c:pt idx="0">
                  <c:v>-10</c:v>
                </c:pt>
                <c:pt idx="1">
                  <c:v>-10</c:v>
                </c:pt>
              </c:numCache>
            </c:numRef>
          </c:yVal>
          <c:smooth val="0"/>
        </c:ser>
        <c:ser>
          <c:idx val="19"/>
          <c:order val="19"/>
          <c:tx>
            <c:strRef>
              <c:f>'Mål 10'!$X$69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10'!$Y$69:$Y$70</c:f>
              <c:numCache>
                <c:formatCode>0.00</c:formatCode>
                <c:ptCount val="2"/>
                <c:pt idx="0">
                  <c:v>-10</c:v>
                </c:pt>
                <c:pt idx="1">
                  <c:v>-10</c:v>
                </c:pt>
              </c:numCache>
            </c:numRef>
          </c:xVal>
          <c:yVal>
            <c:numRef>
              <c:f>'Mål 10'!$Z$69:$Z$70</c:f>
              <c:numCache>
                <c:formatCode>0.00</c:formatCode>
                <c:ptCount val="2"/>
                <c:pt idx="0">
                  <c:v>-10</c:v>
                </c:pt>
                <c:pt idx="1">
                  <c:v>-10</c:v>
                </c:pt>
              </c:numCache>
            </c:numRef>
          </c:yVal>
          <c:smooth val="0"/>
        </c:ser>
        <c:ser>
          <c:idx val="20"/>
          <c:order val="20"/>
          <c:tx>
            <c:strRef>
              <c:f>'Mål 10'!$X$71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10'!$Y$71:$Y$72</c:f>
              <c:numCache>
                <c:formatCode>0.00</c:formatCode>
                <c:ptCount val="2"/>
                <c:pt idx="0">
                  <c:v>-10</c:v>
                </c:pt>
                <c:pt idx="1">
                  <c:v>-10</c:v>
                </c:pt>
              </c:numCache>
            </c:numRef>
          </c:xVal>
          <c:yVal>
            <c:numRef>
              <c:f>'Mål 10'!$Z$71:$Z$72</c:f>
              <c:numCache>
                <c:formatCode>0.00</c:formatCode>
                <c:ptCount val="2"/>
                <c:pt idx="0">
                  <c:v>-10</c:v>
                </c:pt>
                <c:pt idx="1">
                  <c:v>-10</c:v>
                </c:pt>
              </c:numCache>
            </c:numRef>
          </c:yVal>
          <c:smooth val="0"/>
        </c:ser>
        <c:dLbls>
          <c:showLegendKey val="0"/>
          <c:showVal val="0"/>
          <c:showCatName val="0"/>
          <c:showSerName val="1"/>
          <c:showPercent val="0"/>
          <c:showBubbleSize val="0"/>
        </c:dLbls>
        <c:axId val="314847616"/>
        <c:axId val="314849536"/>
      </c:scatterChart>
      <c:valAx>
        <c:axId val="31484761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14849536"/>
        <c:crosses val="autoZero"/>
        <c:crossBetween val="midCat"/>
        <c:majorUnit val="1"/>
        <c:minorUnit val="1"/>
      </c:valAx>
      <c:valAx>
        <c:axId val="31484953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1484761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11'!$X$31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11'!$Y$31:$Y$32</c:f>
              <c:numCache>
                <c:formatCode>0.00</c:formatCode>
                <c:ptCount val="2"/>
                <c:pt idx="0">
                  <c:v>-10</c:v>
                </c:pt>
                <c:pt idx="1">
                  <c:v>-10</c:v>
                </c:pt>
              </c:numCache>
            </c:numRef>
          </c:xVal>
          <c:yVal>
            <c:numRef>
              <c:f>'Mål 11'!$Z$31:$Z$32</c:f>
              <c:numCache>
                <c:formatCode>0.00</c:formatCode>
                <c:ptCount val="2"/>
                <c:pt idx="0">
                  <c:v>-10</c:v>
                </c:pt>
                <c:pt idx="1">
                  <c:v>-10</c:v>
                </c:pt>
              </c:numCache>
            </c:numRef>
          </c:yVal>
          <c:smooth val="0"/>
        </c:ser>
        <c:ser>
          <c:idx val="1"/>
          <c:order val="1"/>
          <c:tx>
            <c:strRef>
              <c:f>'Mål 11'!$X$33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11'!$Y$33:$Y$34</c:f>
              <c:numCache>
                <c:formatCode>0.00</c:formatCode>
                <c:ptCount val="2"/>
                <c:pt idx="0">
                  <c:v>-10</c:v>
                </c:pt>
                <c:pt idx="1">
                  <c:v>-10</c:v>
                </c:pt>
              </c:numCache>
            </c:numRef>
          </c:xVal>
          <c:yVal>
            <c:numRef>
              <c:f>'Mål 11'!$Z$33:$Z$34</c:f>
              <c:numCache>
                <c:formatCode>General</c:formatCode>
                <c:ptCount val="2"/>
                <c:pt idx="0">
                  <c:v>-10</c:v>
                </c:pt>
                <c:pt idx="1">
                  <c:v>-10</c:v>
                </c:pt>
              </c:numCache>
            </c:numRef>
          </c:yVal>
          <c:smooth val="0"/>
        </c:ser>
        <c:ser>
          <c:idx val="2"/>
          <c:order val="2"/>
          <c:tx>
            <c:strRef>
              <c:f>'Mål 11'!$X$35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11'!$Y$35:$Y$36</c:f>
              <c:numCache>
                <c:formatCode>0.00</c:formatCode>
                <c:ptCount val="2"/>
                <c:pt idx="0" formatCode="General">
                  <c:v>-10</c:v>
                </c:pt>
                <c:pt idx="1">
                  <c:v>-10</c:v>
                </c:pt>
              </c:numCache>
            </c:numRef>
          </c:xVal>
          <c:yVal>
            <c:numRef>
              <c:f>'Mål 11'!$Z$35:$Z$36</c:f>
              <c:numCache>
                <c:formatCode>General</c:formatCode>
                <c:ptCount val="2"/>
                <c:pt idx="0">
                  <c:v>-10</c:v>
                </c:pt>
                <c:pt idx="1">
                  <c:v>-10</c:v>
                </c:pt>
              </c:numCache>
            </c:numRef>
          </c:yVal>
          <c:smooth val="0"/>
        </c:ser>
        <c:ser>
          <c:idx val="3"/>
          <c:order val="3"/>
          <c:tx>
            <c:strRef>
              <c:f>'Mål 11'!$X$37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11'!$Y$37:$Y$38</c:f>
              <c:numCache>
                <c:formatCode>General</c:formatCode>
                <c:ptCount val="2"/>
                <c:pt idx="0">
                  <c:v>-10</c:v>
                </c:pt>
                <c:pt idx="1">
                  <c:v>-10</c:v>
                </c:pt>
              </c:numCache>
            </c:numRef>
          </c:xVal>
          <c:yVal>
            <c:numRef>
              <c:f>'Mål 11'!$Z$37:$Z$38</c:f>
              <c:numCache>
                <c:formatCode>General</c:formatCode>
                <c:ptCount val="2"/>
                <c:pt idx="0">
                  <c:v>-10</c:v>
                </c:pt>
                <c:pt idx="1">
                  <c:v>-10</c:v>
                </c:pt>
              </c:numCache>
            </c:numRef>
          </c:yVal>
          <c:smooth val="0"/>
        </c:ser>
        <c:ser>
          <c:idx val="4"/>
          <c:order val="4"/>
          <c:tx>
            <c:strRef>
              <c:f>'Mål 11'!$X$39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11'!$Y$39:$Y$40</c:f>
              <c:numCache>
                <c:formatCode>General</c:formatCode>
                <c:ptCount val="2"/>
                <c:pt idx="0">
                  <c:v>-10</c:v>
                </c:pt>
                <c:pt idx="1">
                  <c:v>-10</c:v>
                </c:pt>
              </c:numCache>
            </c:numRef>
          </c:xVal>
          <c:yVal>
            <c:numRef>
              <c:f>'Mål 11'!$Z$39:$Z$40</c:f>
              <c:numCache>
                <c:formatCode>General</c:formatCode>
                <c:ptCount val="2"/>
                <c:pt idx="0">
                  <c:v>-10</c:v>
                </c:pt>
                <c:pt idx="1">
                  <c:v>-10</c:v>
                </c:pt>
              </c:numCache>
            </c:numRef>
          </c:yVal>
          <c:smooth val="0"/>
        </c:ser>
        <c:ser>
          <c:idx val="5"/>
          <c:order val="5"/>
          <c:tx>
            <c:strRef>
              <c:f>'Mål 11'!$X$41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11'!$Y$41:$Y$42</c:f>
              <c:numCache>
                <c:formatCode>General</c:formatCode>
                <c:ptCount val="2"/>
                <c:pt idx="0">
                  <c:v>-10</c:v>
                </c:pt>
                <c:pt idx="1">
                  <c:v>-10</c:v>
                </c:pt>
              </c:numCache>
            </c:numRef>
          </c:xVal>
          <c:yVal>
            <c:numRef>
              <c:f>'Mål 11'!$Z$41:$Z$42</c:f>
              <c:numCache>
                <c:formatCode>General</c:formatCode>
                <c:ptCount val="2"/>
                <c:pt idx="0">
                  <c:v>-10</c:v>
                </c:pt>
                <c:pt idx="1">
                  <c:v>-10</c:v>
                </c:pt>
              </c:numCache>
            </c:numRef>
          </c:yVal>
          <c:smooth val="0"/>
        </c:ser>
        <c:ser>
          <c:idx val="6"/>
          <c:order val="6"/>
          <c:tx>
            <c:strRef>
              <c:f>'Mål 11'!$X$43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11'!$Y$43:$Y$44</c:f>
              <c:numCache>
                <c:formatCode>General</c:formatCode>
                <c:ptCount val="2"/>
                <c:pt idx="0">
                  <c:v>-10</c:v>
                </c:pt>
                <c:pt idx="1">
                  <c:v>-10</c:v>
                </c:pt>
              </c:numCache>
            </c:numRef>
          </c:xVal>
          <c:yVal>
            <c:numRef>
              <c:f>'Mål 11'!$Z$43:$Z$44</c:f>
              <c:numCache>
                <c:formatCode>General</c:formatCode>
                <c:ptCount val="2"/>
                <c:pt idx="0">
                  <c:v>-10</c:v>
                </c:pt>
                <c:pt idx="1">
                  <c:v>-10</c:v>
                </c:pt>
              </c:numCache>
            </c:numRef>
          </c:yVal>
          <c:smooth val="0"/>
        </c:ser>
        <c:ser>
          <c:idx val="7"/>
          <c:order val="7"/>
          <c:tx>
            <c:strRef>
              <c:f>'Mål 11'!$X$45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11'!$Y$45:$Y$46</c:f>
              <c:numCache>
                <c:formatCode>General</c:formatCode>
                <c:ptCount val="2"/>
                <c:pt idx="0">
                  <c:v>-10</c:v>
                </c:pt>
                <c:pt idx="1">
                  <c:v>-10</c:v>
                </c:pt>
              </c:numCache>
            </c:numRef>
          </c:xVal>
          <c:yVal>
            <c:numRef>
              <c:f>'Mål 11'!$Z$45:$Z$46</c:f>
              <c:numCache>
                <c:formatCode>General</c:formatCode>
                <c:ptCount val="2"/>
                <c:pt idx="0">
                  <c:v>-10</c:v>
                </c:pt>
                <c:pt idx="1">
                  <c:v>-10</c:v>
                </c:pt>
              </c:numCache>
            </c:numRef>
          </c:yVal>
          <c:smooth val="0"/>
        </c:ser>
        <c:ser>
          <c:idx val="8"/>
          <c:order val="8"/>
          <c:tx>
            <c:strRef>
              <c:f>'Mål 11'!$X$47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11'!$Y$47:$Y$48</c:f>
              <c:numCache>
                <c:formatCode>General</c:formatCode>
                <c:ptCount val="2"/>
                <c:pt idx="0">
                  <c:v>-10</c:v>
                </c:pt>
                <c:pt idx="1">
                  <c:v>-10</c:v>
                </c:pt>
              </c:numCache>
            </c:numRef>
          </c:xVal>
          <c:yVal>
            <c:numRef>
              <c:f>'Mål 11'!$Z$47:$Z$48</c:f>
              <c:numCache>
                <c:formatCode>General</c:formatCode>
                <c:ptCount val="2"/>
                <c:pt idx="0">
                  <c:v>-10</c:v>
                </c:pt>
                <c:pt idx="1">
                  <c:v>-10</c:v>
                </c:pt>
              </c:numCache>
            </c:numRef>
          </c:yVal>
          <c:smooth val="0"/>
        </c:ser>
        <c:ser>
          <c:idx val="9"/>
          <c:order val="9"/>
          <c:tx>
            <c:strRef>
              <c:f>'Mål 11'!$X$49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11'!$Y$49:$Y$50</c:f>
              <c:numCache>
                <c:formatCode>General</c:formatCode>
                <c:ptCount val="2"/>
                <c:pt idx="0">
                  <c:v>-10</c:v>
                </c:pt>
                <c:pt idx="1">
                  <c:v>-10</c:v>
                </c:pt>
              </c:numCache>
            </c:numRef>
          </c:xVal>
          <c:yVal>
            <c:numRef>
              <c:f>'Mål 11'!$Z$49:$Z$50</c:f>
              <c:numCache>
                <c:formatCode>General</c:formatCode>
                <c:ptCount val="2"/>
                <c:pt idx="0">
                  <c:v>-10</c:v>
                </c:pt>
                <c:pt idx="1">
                  <c:v>-10</c:v>
                </c:pt>
              </c:numCache>
            </c:numRef>
          </c:yVal>
          <c:smooth val="0"/>
        </c:ser>
        <c:ser>
          <c:idx val="10"/>
          <c:order val="10"/>
          <c:tx>
            <c:strRef>
              <c:f>'Mål 11'!$X$51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11'!$Y$51:$Y$52</c:f>
              <c:numCache>
                <c:formatCode>General</c:formatCode>
                <c:ptCount val="2"/>
                <c:pt idx="0">
                  <c:v>-10</c:v>
                </c:pt>
                <c:pt idx="1">
                  <c:v>-10</c:v>
                </c:pt>
              </c:numCache>
            </c:numRef>
          </c:xVal>
          <c:yVal>
            <c:numRef>
              <c:f>'Mål 11'!$Z$51:$Z$52</c:f>
              <c:numCache>
                <c:formatCode>General</c:formatCode>
                <c:ptCount val="2"/>
                <c:pt idx="0">
                  <c:v>-10</c:v>
                </c:pt>
                <c:pt idx="1">
                  <c:v>-10</c:v>
                </c:pt>
              </c:numCache>
            </c:numRef>
          </c:yVal>
          <c:smooth val="0"/>
        </c:ser>
        <c:ser>
          <c:idx val="11"/>
          <c:order val="11"/>
          <c:tx>
            <c:strRef>
              <c:f>'Mål 11'!$X$53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11'!$Y$53:$Y$54</c:f>
              <c:numCache>
                <c:formatCode>General</c:formatCode>
                <c:ptCount val="2"/>
                <c:pt idx="0">
                  <c:v>-10</c:v>
                </c:pt>
                <c:pt idx="1">
                  <c:v>-10</c:v>
                </c:pt>
              </c:numCache>
            </c:numRef>
          </c:xVal>
          <c:yVal>
            <c:numRef>
              <c:f>'Mål 11'!$Z$53:$Z$54</c:f>
              <c:numCache>
                <c:formatCode>General</c:formatCode>
                <c:ptCount val="2"/>
                <c:pt idx="0">
                  <c:v>-10</c:v>
                </c:pt>
                <c:pt idx="1">
                  <c:v>-10</c:v>
                </c:pt>
              </c:numCache>
            </c:numRef>
          </c:yVal>
          <c:smooth val="0"/>
        </c:ser>
        <c:ser>
          <c:idx val="12"/>
          <c:order val="12"/>
          <c:tx>
            <c:strRef>
              <c:f>'Mål 11'!$X$55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11'!$Y$55:$Y$56</c:f>
              <c:numCache>
                <c:formatCode>General</c:formatCode>
                <c:ptCount val="2"/>
                <c:pt idx="0" formatCode="0.00">
                  <c:v>-10</c:v>
                </c:pt>
                <c:pt idx="1">
                  <c:v>-10</c:v>
                </c:pt>
              </c:numCache>
            </c:numRef>
          </c:xVal>
          <c:yVal>
            <c:numRef>
              <c:f>'Mål 11'!$Z$55:$Z$56</c:f>
              <c:numCache>
                <c:formatCode>General</c:formatCode>
                <c:ptCount val="2"/>
                <c:pt idx="0">
                  <c:v>-10</c:v>
                </c:pt>
                <c:pt idx="1">
                  <c:v>-10</c:v>
                </c:pt>
              </c:numCache>
            </c:numRef>
          </c:yVal>
          <c:smooth val="0"/>
        </c:ser>
        <c:ser>
          <c:idx val="13"/>
          <c:order val="13"/>
          <c:tx>
            <c:strRef>
              <c:f>'Mål 11'!$X$57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11'!$Y$57:$Y$58</c:f>
              <c:numCache>
                <c:formatCode>General</c:formatCode>
                <c:ptCount val="2"/>
                <c:pt idx="0">
                  <c:v>-10</c:v>
                </c:pt>
                <c:pt idx="1">
                  <c:v>-10</c:v>
                </c:pt>
              </c:numCache>
            </c:numRef>
          </c:xVal>
          <c:yVal>
            <c:numRef>
              <c:f>'Mål 11'!$Z$57:$Z$58</c:f>
              <c:numCache>
                <c:formatCode>General</c:formatCode>
                <c:ptCount val="2"/>
                <c:pt idx="0">
                  <c:v>-10</c:v>
                </c:pt>
                <c:pt idx="1">
                  <c:v>-10</c:v>
                </c:pt>
              </c:numCache>
            </c:numRef>
          </c:yVal>
          <c:smooth val="0"/>
        </c:ser>
        <c:ser>
          <c:idx val="14"/>
          <c:order val="14"/>
          <c:tx>
            <c:strRef>
              <c:f>'Mål 11'!$X$59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11'!$Y$59:$Y$60</c:f>
              <c:numCache>
                <c:formatCode>General</c:formatCode>
                <c:ptCount val="2"/>
                <c:pt idx="0">
                  <c:v>-10</c:v>
                </c:pt>
                <c:pt idx="1">
                  <c:v>-10</c:v>
                </c:pt>
              </c:numCache>
            </c:numRef>
          </c:xVal>
          <c:yVal>
            <c:numRef>
              <c:f>'Mål 11'!$Z$59:$Z$60</c:f>
              <c:numCache>
                <c:formatCode>General</c:formatCode>
                <c:ptCount val="2"/>
                <c:pt idx="0">
                  <c:v>-10</c:v>
                </c:pt>
                <c:pt idx="1">
                  <c:v>-10</c:v>
                </c:pt>
              </c:numCache>
            </c:numRef>
          </c:yVal>
          <c:smooth val="0"/>
        </c:ser>
        <c:ser>
          <c:idx val="15"/>
          <c:order val="15"/>
          <c:tx>
            <c:strRef>
              <c:f>'Mål 11'!$X$61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11'!$Y$61:$Y$62</c:f>
              <c:numCache>
                <c:formatCode>General</c:formatCode>
                <c:ptCount val="2"/>
                <c:pt idx="0">
                  <c:v>-10</c:v>
                </c:pt>
                <c:pt idx="1">
                  <c:v>-10</c:v>
                </c:pt>
              </c:numCache>
            </c:numRef>
          </c:xVal>
          <c:yVal>
            <c:numRef>
              <c:f>'Mål 11'!$Z$61:$Z$62</c:f>
              <c:numCache>
                <c:formatCode>General</c:formatCode>
                <c:ptCount val="2"/>
                <c:pt idx="0">
                  <c:v>-10</c:v>
                </c:pt>
                <c:pt idx="1">
                  <c:v>-10</c:v>
                </c:pt>
              </c:numCache>
            </c:numRef>
          </c:yVal>
          <c:smooth val="0"/>
        </c:ser>
        <c:ser>
          <c:idx val="16"/>
          <c:order val="16"/>
          <c:tx>
            <c:strRef>
              <c:f>'Mål 11'!$X$63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11'!$Y$63:$Y$64</c:f>
              <c:numCache>
                <c:formatCode>0.00</c:formatCode>
                <c:ptCount val="2"/>
                <c:pt idx="0">
                  <c:v>-10</c:v>
                </c:pt>
                <c:pt idx="1">
                  <c:v>-10</c:v>
                </c:pt>
              </c:numCache>
            </c:numRef>
          </c:xVal>
          <c:yVal>
            <c:numRef>
              <c:f>'Mål 11'!$Z$63:$Z$64</c:f>
              <c:numCache>
                <c:formatCode>0.00</c:formatCode>
                <c:ptCount val="2"/>
                <c:pt idx="0">
                  <c:v>-10</c:v>
                </c:pt>
                <c:pt idx="1">
                  <c:v>-10</c:v>
                </c:pt>
              </c:numCache>
            </c:numRef>
          </c:yVal>
          <c:smooth val="0"/>
        </c:ser>
        <c:ser>
          <c:idx val="17"/>
          <c:order val="17"/>
          <c:tx>
            <c:strRef>
              <c:f>'Mål 11'!$X$65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11'!$Y$65:$Y$66</c:f>
              <c:numCache>
                <c:formatCode>0.00</c:formatCode>
                <c:ptCount val="2"/>
                <c:pt idx="0">
                  <c:v>-10</c:v>
                </c:pt>
                <c:pt idx="1">
                  <c:v>-10</c:v>
                </c:pt>
              </c:numCache>
            </c:numRef>
          </c:xVal>
          <c:yVal>
            <c:numRef>
              <c:f>'Mål 11'!$Z$65:$Z$66</c:f>
              <c:numCache>
                <c:formatCode>0.00</c:formatCode>
                <c:ptCount val="2"/>
                <c:pt idx="0">
                  <c:v>-10</c:v>
                </c:pt>
                <c:pt idx="1">
                  <c:v>-10</c:v>
                </c:pt>
              </c:numCache>
            </c:numRef>
          </c:yVal>
          <c:smooth val="0"/>
        </c:ser>
        <c:ser>
          <c:idx val="18"/>
          <c:order val="18"/>
          <c:tx>
            <c:strRef>
              <c:f>'Mål 11'!$X$67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11'!$Y$67:$Y$68</c:f>
              <c:numCache>
                <c:formatCode>0.00</c:formatCode>
                <c:ptCount val="2"/>
                <c:pt idx="0">
                  <c:v>-10</c:v>
                </c:pt>
                <c:pt idx="1">
                  <c:v>-10</c:v>
                </c:pt>
              </c:numCache>
            </c:numRef>
          </c:xVal>
          <c:yVal>
            <c:numRef>
              <c:f>'Mål 11'!$Z$67:$Z$68</c:f>
              <c:numCache>
                <c:formatCode>0.00</c:formatCode>
                <c:ptCount val="2"/>
                <c:pt idx="0">
                  <c:v>-10</c:v>
                </c:pt>
                <c:pt idx="1">
                  <c:v>-10</c:v>
                </c:pt>
              </c:numCache>
            </c:numRef>
          </c:yVal>
          <c:smooth val="0"/>
        </c:ser>
        <c:ser>
          <c:idx val="19"/>
          <c:order val="19"/>
          <c:tx>
            <c:strRef>
              <c:f>'Mål 11'!$X$69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11'!$Y$69:$Y$70</c:f>
              <c:numCache>
                <c:formatCode>0.00</c:formatCode>
                <c:ptCount val="2"/>
                <c:pt idx="0">
                  <c:v>-10</c:v>
                </c:pt>
                <c:pt idx="1">
                  <c:v>-10</c:v>
                </c:pt>
              </c:numCache>
            </c:numRef>
          </c:xVal>
          <c:yVal>
            <c:numRef>
              <c:f>'Mål 11'!$Z$69:$Z$70</c:f>
              <c:numCache>
                <c:formatCode>0.00</c:formatCode>
                <c:ptCount val="2"/>
                <c:pt idx="0">
                  <c:v>-10</c:v>
                </c:pt>
                <c:pt idx="1">
                  <c:v>-10</c:v>
                </c:pt>
              </c:numCache>
            </c:numRef>
          </c:yVal>
          <c:smooth val="0"/>
        </c:ser>
        <c:ser>
          <c:idx val="20"/>
          <c:order val="20"/>
          <c:tx>
            <c:strRef>
              <c:f>'Mål 11'!$X$71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11'!$Y$71:$Y$72</c:f>
              <c:numCache>
                <c:formatCode>0.00</c:formatCode>
                <c:ptCount val="2"/>
                <c:pt idx="0">
                  <c:v>-10</c:v>
                </c:pt>
                <c:pt idx="1">
                  <c:v>-10</c:v>
                </c:pt>
              </c:numCache>
            </c:numRef>
          </c:xVal>
          <c:yVal>
            <c:numRef>
              <c:f>'Mål 11'!$Z$71:$Z$72</c:f>
              <c:numCache>
                <c:formatCode>0.00</c:formatCode>
                <c:ptCount val="2"/>
                <c:pt idx="0">
                  <c:v>-10</c:v>
                </c:pt>
                <c:pt idx="1">
                  <c:v>-10</c:v>
                </c:pt>
              </c:numCache>
            </c:numRef>
          </c:yVal>
          <c:smooth val="0"/>
        </c:ser>
        <c:dLbls>
          <c:showLegendKey val="0"/>
          <c:showVal val="0"/>
          <c:showCatName val="0"/>
          <c:showSerName val="1"/>
          <c:showPercent val="0"/>
          <c:showBubbleSize val="0"/>
        </c:dLbls>
        <c:axId val="263325184"/>
        <c:axId val="263327104"/>
      </c:scatterChart>
      <c:valAx>
        <c:axId val="26332518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63327104"/>
        <c:crosses val="autoZero"/>
        <c:crossBetween val="midCat"/>
        <c:majorUnit val="1"/>
        <c:minorUnit val="1"/>
      </c:valAx>
      <c:valAx>
        <c:axId val="26332710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6332518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12'!$X$31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12'!$Y$31:$Y$32</c:f>
              <c:numCache>
                <c:formatCode>0.00</c:formatCode>
                <c:ptCount val="2"/>
                <c:pt idx="0">
                  <c:v>-10</c:v>
                </c:pt>
                <c:pt idx="1">
                  <c:v>-10</c:v>
                </c:pt>
              </c:numCache>
            </c:numRef>
          </c:xVal>
          <c:yVal>
            <c:numRef>
              <c:f>'Mål 12'!$Z$31:$Z$32</c:f>
              <c:numCache>
                <c:formatCode>0.00</c:formatCode>
                <c:ptCount val="2"/>
                <c:pt idx="0">
                  <c:v>-10</c:v>
                </c:pt>
                <c:pt idx="1">
                  <c:v>-10</c:v>
                </c:pt>
              </c:numCache>
            </c:numRef>
          </c:yVal>
          <c:smooth val="0"/>
        </c:ser>
        <c:ser>
          <c:idx val="1"/>
          <c:order val="1"/>
          <c:tx>
            <c:strRef>
              <c:f>'Mål 12'!$X$33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12'!$Y$33:$Y$34</c:f>
              <c:numCache>
                <c:formatCode>0.00</c:formatCode>
                <c:ptCount val="2"/>
                <c:pt idx="0">
                  <c:v>-10</c:v>
                </c:pt>
                <c:pt idx="1">
                  <c:v>-10</c:v>
                </c:pt>
              </c:numCache>
            </c:numRef>
          </c:xVal>
          <c:yVal>
            <c:numRef>
              <c:f>'Mål 12'!$Z$33:$Z$34</c:f>
              <c:numCache>
                <c:formatCode>General</c:formatCode>
                <c:ptCount val="2"/>
                <c:pt idx="0">
                  <c:v>-10</c:v>
                </c:pt>
                <c:pt idx="1">
                  <c:v>-10</c:v>
                </c:pt>
              </c:numCache>
            </c:numRef>
          </c:yVal>
          <c:smooth val="0"/>
        </c:ser>
        <c:ser>
          <c:idx val="2"/>
          <c:order val="2"/>
          <c:tx>
            <c:strRef>
              <c:f>'Mål 12'!$X$35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12'!$Y$35:$Y$36</c:f>
              <c:numCache>
                <c:formatCode>0.00</c:formatCode>
                <c:ptCount val="2"/>
                <c:pt idx="0" formatCode="General">
                  <c:v>-10</c:v>
                </c:pt>
                <c:pt idx="1">
                  <c:v>-10</c:v>
                </c:pt>
              </c:numCache>
            </c:numRef>
          </c:xVal>
          <c:yVal>
            <c:numRef>
              <c:f>'Mål 12'!$Z$35:$Z$36</c:f>
              <c:numCache>
                <c:formatCode>General</c:formatCode>
                <c:ptCount val="2"/>
                <c:pt idx="0">
                  <c:v>-10</c:v>
                </c:pt>
                <c:pt idx="1">
                  <c:v>-10</c:v>
                </c:pt>
              </c:numCache>
            </c:numRef>
          </c:yVal>
          <c:smooth val="0"/>
        </c:ser>
        <c:ser>
          <c:idx val="3"/>
          <c:order val="3"/>
          <c:tx>
            <c:strRef>
              <c:f>'Mål 12'!$X$37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12'!$Y$37:$Y$38</c:f>
              <c:numCache>
                <c:formatCode>General</c:formatCode>
                <c:ptCount val="2"/>
                <c:pt idx="0">
                  <c:v>-10</c:v>
                </c:pt>
                <c:pt idx="1">
                  <c:v>-10</c:v>
                </c:pt>
              </c:numCache>
            </c:numRef>
          </c:xVal>
          <c:yVal>
            <c:numRef>
              <c:f>'Mål 12'!$Z$37:$Z$38</c:f>
              <c:numCache>
                <c:formatCode>General</c:formatCode>
                <c:ptCount val="2"/>
                <c:pt idx="0">
                  <c:v>-10</c:v>
                </c:pt>
                <c:pt idx="1">
                  <c:v>-10</c:v>
                </c:pt>
              </c:numCache>
            </c:numRef>
          </c:yVal>
          <c:smooth val="0"/>
        </c:ser>
        <c:ser>
          <c:idx val="4"/>
          <c:order val="4"/>
          <c:tx>
            <c:strRef>
              <c:f>'Mål 12'!$X$39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12'!$Y$39:$Y$40</c:f>
              <c:numCache>
                <c:formatCode>General</c:formatCode>
                <c:ptCount val="2"/>
                <c:pt idx="0">
                  <c:v>-10</c:v>
                </c:pt>
                <c:pt idx="1">
                  <c:v>-10</c:v>
                </c:pt>
              </c:numCache>
            </c:numRef>
          </c:xVal>
          <c:yVal>
            <c:numRef>
              <c:f>'Mål 12'!$Z$39:$Z$40</c:f>
              <c:numCache>
                <c:formatCode>General</c:formatCode>
                <c:ptCount val="2"/>
                <c:pt idx="0">
                  <c:v>-10</c:v>
                </c:pt>
                <c:pt idx="1">
                  <c:v>-10</c:v>
                </c:pt>
              </c:numCache>
            </c:numRef>
          </c:yVal>
          <c:smooth val="0"/>
        </c:ser>
        <c:ser>
          <c:idx val="5"/>
          <c:order val="5"/>
          <c:tx>
            <c:strRef>
              <c:f>'Mål 12'!$X$41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12'!$Y$41:$Y$42</c:f>
              <c:numCache>
                <c:formatCode>General</c:formatCode>
                <c:ptCount val="2"/>
                <c:pt idx="0">
                  <c:v>-10</c:v>
                </c:pt>
                <c:pt idx="1">
                  <c:v>-10</c:v>
                </c:pt>
              </c:numCache>
            </c:numRef>
          </c:xVal>
          <c:yVal>
            <c:numRef>
              <c:f>'Mål 12'!$Z$41:$Z$42</c:f>
              <c:numCache>
                <c:formatCode>General</c:formatCode>
                <c:ptCount val="2"/>
                <c:pt idx="0">
                  <c:v>-10</c:v>
                </c:pt>
                <c:pt idx="1">
                  <c:v>-10</c:v>
                </c:pt>
              </c:numCache>
            </c:numRef>
          </c:yVal>
          <c:smooth val="0"/>
        </c:ser>
        <c:ser>
          <c:idx val="6"/>
          <c:order val="6"/>
          <c:tx>
            <c:strRef>
              <c:f>'Mål 12'!$X$43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12'!$Y$43:$Y$44</c:f>
              <c:numCache>
                <c:formatCode>General</c:formatCode>
                <c:ptCount val="2"/>
                <c:pt idx="0">
                  <c:v>-10</c:v>
                </c:pt>
                <c:pt idx="1">
                  <c:v>-10</c:v>
                </c:pt>
              </c:numCache>
            </c:numRef>
          </c:xVal>
          <c:yVal>
            <c:numRef>
              <c:f>'Mål 12'!$Z$43:$Z$44</c:f>
              <c:numCache>
                <c:formatCode>General</c:formatCode>
                <c:ptCount val="2"/>
                <c:pt idx="0">
                  <c:v>-10</c:v>
                </c:pt>
                <c:pt idx="1">
                  <c:v>-10</c:v>
                </c:pt>
              </c:numCache>
            </c:numRef>
          </c:yVal>
          <c:smooth val="0"/>
        </c:ser>
        <c:ser>
          <c:idx val="7"/>
          <c:order val="7"/>
          <c:tx>
            <c:strRef>
              <c:f>'Mål 12'!$X$45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12'!$Y$45:$Y$46</c:f>
              <c:numCache>
                <c:formatCode>General</c:formatCode>
                <c:ptCount val="2"/>
                <c:pt idx="0">
                  <c:v>-10</c:v>
                </c:pt>
                <c:pt idx="1">
                  <c:v>-10</c:v>
                </c:pt>
              </c:numCache>
            </c:numRef>
          </c:xVal>
          <c:yVal>
            <c:numRef>
              <c:f>'Mål 12'!$Z$45:$Z$46</c:f>
              <c:numCache>
                <c:formatCode>General</c:formatCode>
                <c:ptCount val="2"/>
                <c:pt idx="0">
                  <c:v>-10</c:v>
                </c:pt>
                <c:pt idx="1">
                  <c:v>-10</c:v>
                </c:pt>
              </c:numCache>
            </c:numRef>
          </c:yVal>
          <c:smooth val="0"/>
        </c:ser>
        <c:ser>
          <c:idx val="8"/>
          <c:order val="8"/>
          <c:tx>
            <c:strRef>
              <c:f>'Mål 12'!$X$47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12'!$Y$47:$Y$48</c:f>
              <c:numCache>
                <c:formatCode>General</c:formatCode>
                <c:ptCount val="2"/>
                <c:pt idx="0">
                  <c:v>-10</c:v>
                </c:pt>
                <c:pt idx="1">
                  <c:v>-10</c:v>
                </c:pt>
              </c:numCache>
            </c:numRef>
          </c:xVal>
          <c:yVal>
            <c:numRef>
              <c:f>'Mål 12'!$Z$47:$Z$48</c:f>
              <c:numCache>
                <c:formatCode>General</c:formatCode>
                <c:ptCount val="2"/>
                <c:pt idx="0">
                  <c:v>-10</c:v>
                </c:pt>
                <c:pt idx="1">
                  <c:v>-10</c:v>
                </c:pt>
              </c:numCache>
            </c:numRef>
          </c:yVal>
          <c:smooth val="0"/>
        </c:ser>
        <c:ser>
          <c:idx val="9"/>
          <c:order val="9"/>
          <c:tx>
            <c:strRef>
              <c:f>'Mål 12'!$X$49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12'!$Y$49:$Y$50</c:f>
              <c:numCache>
                <c:formatCode>General</c:formatCode>
                <c:ptCount val="2"/>
                <c:pt idx="0">
                  <c:v>-10</c:v>
                </c:pt>
                <c:pt idx="1">
                  <c:v>-10</c:v>
                </c:pt>
              </c:numCache>
            </c:numRef>
          </c:xVal>
          <c:yVal>
            <c:numRef>
              <c:f>'Mål 12'!$Z$49:$Z$50</c:f>
              <c:numCache>
                <c:formatCode>General</c:formatCode>
                <c:ptCount val="2"/>
                <c:pt idx="0">
                  <c:v>-10</c:v>
                </c:pt>
                <c:pt idx="1">
                  <c:v>-10</c:v>
                </c:pt>
              </c:numCache>
            </c:numRef>
          </c:yVal>
          <c:smooth val="0"/>
        </c:ser>
        <c:ser>
          <c:idx val="10"/>
          <c:order val="10"/>
          <c:tx>
            <c:strRef>
              <c:f>'Mål 12'!$X$51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12'!$Y$51:$Y$52</c:f>
              <c:numCache>
                <c:formatCode>General</c:formatCode>
                <c:ptCount val="2"/>
                <c:pt idx="0">
                  <c:v>-10</c:v>
                </c:pt>
                <c:pt idx="1">
                  <c:v>-10</c:v>
                </c:pt>
              </c:numCache>
            </c:numRef>
          </c:xVal>
          <c:yVal>
            <c:numRef>
              <c:f>'Mål 12'!$Z$51:$Z$52</c:f>
              <c:numCache>
                <c:formatCode>General</c:formatCode>
                <c:ptCount val="2"/>
                <c:pt idx="0">
                  <c:v>-10</c:v>
                </c:pt>
                <c:pt idx="1">
                  <c:v>-10</c:v>
                </c:pt>
              </c:numCache>
            </c:numRef>
          </c:yVal>
          <c:smooth val="0"/>
        </c:ser>
        <c:ser>
          <c:idx val="11"/>
          <c:order val="11"/>
          <c:tx>
            <c:strRef>
              <c:f>'Mål 12'!$X$53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12'!$Y$53:$Y$54</c:f>
              <c:numCache>
                <c:formatCode>General</c:formatCode>
                <c:ptCount val="2"/>
                <c:pt idx="0">
                  <c:v>-10</c:v>
                </c:pt>
                <c:pt idx="1">
                  <c:v>-10</c:v>
                </c:pt>
              </c:numCache>
            </c:numRef>
          </c:xVal>
          <c:yVal>
            <c:numRef>
              <c:f>'Mål 12'!$Z$53:$Z$54</c:f>
              <c:numCache>
                <c:formatCode>General</c:formatCode>
                <c:ptCount val="2"/>
                <c:pt idx="0">
                  <c:v>-10</c:v>
                </c:pt>
                <c:pt idx="1">
                  <c:v>-10</c:v>
                </c:pt>
              </c:numCache>
            </c:numRef>
          </c:yVal>
          <c:smooth val="0"/>
        </c:ser>
        <c:ser>
          <c:idx val="12"/>
          <c:order val="12"/>
          <c:tx>
            <c:strRef>
              <c:f>'Mål 12'!$X$55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12'!$Y$55:$Y$56</c:f>
              <c:numCache>
                <c:formatCode>General</c:formatCode>
                <c:ptCount val="2"/>
                <c:pt idx="0" formatCode="0.00">
                  <c:v>-10</c:v>
                </c:pt>
                <c:pt idx="1">
                  <c:v>-10</c:v>
                </c:pt>
              </c:numCache>
            </c:numRef>
          </c:xVal>
          <c:yVal>
            <c:numRef>
              <c:f>'Mål 12'!$Z$55:$Z$56</c:f>
              <c:numCache>
                <c:formatCode>General</c:formatCode>
                <c:ptCount val="2"/>
                <c:pt idx="0">
                  <c:v>-10</c:v>
                </c:pt>
                <c:pt idx="1">
                  <c:v>-10</c:v>
                </c:pt>
              </c:numCache>
            </c:numRef>
          </c:yVal>
          <c:smooth val="0"/>
        </c:ser>
        <c:ser>
          <c:idx val="13"/>
          <c:order val="13"/>
          <c:tx>
            <c:strRef>
              <c:f>'Mål 12'!$X$57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12'!$Y$57:$Y$58</c:f>
              <c:numCache>
                <c:formatCode>General</c:formatCode>
                <c:ptCount val="2"/>
                <c:pt idx="0">
                  <c:v>-10</c:v>
                </c:pt>
                <c:pt idx="1">
                  <c:v>-10</c:v>
                </c:pt>
              </c:numCache>
            </c:numRef>
          </c:xVal>
          <c:yVal>
            <c:numRef>
              <c:f>'Mål 12'!$Z$57:$Z$58</c:f>
              <c:numCache>
                <c:formatCode>General</c:formatCode>
                <c:ptCount val="2"/>
                <c:pt idx="0">
                  <c:v>-10</c:v>
                </c:pt>
                <c:pt idx="1">
                  <c:v>-10</c:v>
                </c:pt>
              </c:numCache>
            </c:numRef>
          </c:yVal>
          <c:smooth val="0"/>
        </c:ser>
        <c:ser>
          <c:idx val="14"/>
          <c:order val="14"/>
          <c:tx>
            <c:strRef>
              <c:f>'Mål 12'!$X$59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12'!$Y$59:$Y$60</c:f>
              <c:numCache>
                <c:formatCode>General</c:formatCode>
                <c:ptCount val="2"/>
                <c:pt idx="0">
                  <c:v>-10</c:v>
                </c:pt>
                <c:pt idx="1">
                  <c:v>-10</c:v>
                </c:pt>
              </c:numCache>
            </c:numRef>
          </c:xVal>
          <c:yVal>
            <c:numRef>
              <c:f>'Mål 12'!$Z$59:$Z$60</c:f>
              <c:numCache>
                <c:formatCode>General</c:formatCode>
                <c:ptCount val="2"/>
                <c:pt idx="0">
                  <c:v>-10</c:v>
                </c:pt>
                <c:pt idx="1">
                  <c:v>-10</c:v>
                </c:pt>
              </c:numCache>
            </c:numRef>
          </c:yVal>
          <c:smooth val="0"/>
        </c:ser>
        <c:ser>
          <c:idx val="15"/>
          <c:order val="15"/>
          <c:tx>
            <c:strRef>
              <c:f>'Mål 12'!$X$61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12'!$Y$61:$Y$62</c:f>
              <c:numCache>
                <c:formatCode>General</c:formatCode>
                <c:ptCount val="2"/>
                <c:pt idx="0">
                  <c:v>-10</c:v>
                </c:pt>
                <c:pt idx="1">
                  <c:v>-10</c:v>
                </c:pt>
              </c:numCache>
            </c:numRef>
          </c:xVal>
          <c:yVal>
            <c:numRef>
              <c:f>'Mål 12'!$Z$61:$Z$62</c:f>
              <c:numCache>
                <c:formatCode>General</c:formatCode>
                <c:ptCount val="2"/>
                <c:pt idx="0">
                  <c:v>-10</c:v>
                </c:pt>
                <c:pt idx="1">
                  <c:v>-10</c:v>
                </c:pt>
              </c:numCache>
            </c:numRef>
          </c:yVal>
          <c:smooth val="0"/>
        </c:ser>
        <c:ser>
          <c:idx val="16"/>
          <c:order val="16"/>
          <c:tx>
            <c:strRef>
              <c:f>'Mål 12'!$X$63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12'!$Y$63:$Y$64</c:f>
              <c:numCache>
                <c:formatCode>0.00</c:formatCode>
                <c:ptCount val="2"/>
                <c:pt idx="0">
                  <c:v>-10</c:v>
                </c:pt>
                <c:pt idx="1">
                  <c:v>-10</c:v>
                </c:pt>
              </c:numCache>
            </c:numRef>
          </c:xVal>
          <c:yVal>
            <c:numRef>
              <c:f>'Mål 12'!$Z$63:$Z$64</c:f>
              <c:numCache>
                <c:formatCode>0.00</c:formatCode>
                <c:ptCount val="2"/>
                <c:pt idx="0">
                  <c:v>-10</c:v>
                </c:pt>
                <c:pt idx="1">
                  <c:v>-10</c:v>
                </c:pt>
              </c:numCache>
            </c:numRef>
          </c:yVal>
          <c:smooth val="0"/>
        </c:ser>
        <c:ser>
          <c:idx val="17"/>
          <c:order val="17"/>
          <c:tx>
            <c:strRef>
              <c:f>'Mål 12'!$X$65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12'!$Y$65:$Y$66</c:f>
              <c:numCache>
                <c:formatCode>0.00</c:formatCode>
                <c:ptCount val="2"/>
                <c:pt idx="0">
                  <c:v>-10</c:v>
                </c:pt>
                <c:pt idx="1">
                  <c:v>-10</c:v>
                </c:pt>
              </c:numCache>
            </c:numRef>
          </c:xVal>
          <c:yVal>
            <c:numRef>
              <c:f>'Mål 12'!$Z$65:$Z$66</c:f>
              <c:numCache>
                <c:formatCode>0.00</c:formatCode>
                <c:ptCount val="2"/>
                <c:pt idx="0">
                  <c:v>-10</c:v>
                </c:pt>
                <c:pt idx="1">
                  <c:v>-10</c:v>
                </c:pt>
              </c:numCache>
            </c:numRef>
          </c:yVal>
          <c:smooth val="0"/>
        </c:ser>
        <c:ser>
          <c:idx val="18"/>
          <c:order val="18"/>
          <c:tx>
            <c:strRef>
              <c:f>'Mål 12'!$X$67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12'!$Y$67:$Y$68</c:f>
              <c:numCache>
                <c:formatCode>0.00</c:formatCode>
                <c:ptCount val="2"/>
                <c:pt idx="0">
                  <c:v>-10</c:v>
                </c:pt>
                <c:pt idx="1">
                  <c:v>-10</c:v>
                </c:pt>
              </c:numCache>
            </c:numRef>
          </c:xVal>
          <c:yVal>
            <c:numRef>
              <c:f>'Mål 12'!$Z$67:$Z$68</c:f>
              <c:numCache>
                <c:formatCode>0.00</c:formatCode>
                <c:ptCount val="2"/>
                <c:pt idx="0">
                  <c:v>-10</c:v>
                </c:pt>
                <c:pt idx="1">
                  <c:v>-10</c:v>
                </c:pt>
              </c:numCache>
            </c:numRef>
          </c:yVal>
          <c:smooth val="0"/>
        </c:ser>
        <c:ser>
          <c:idx val="19"/>
          <c:order val="19"/>
          <c:tx>
            <c:strRef>
              <c:f>'Mål 12'!$X$69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12'!$Y$69:$Y$70</c:f>
              <c:numCache>
                <c:formatCode>0.00</c:formatCode>
                <c:ptCount val="2"/>
                <c:pt idx="0">
                  <c:v>-10</c:v>
                </c:pt>
                <c:pt idx="1">
                  <c:v>-10</c:v>
                </c:pt>
              </c:numCache>
            </c:numRef>
          </c:xVal>
          <c:yVal>
            <c:numRef>
              <c:f>'Mål 12'!$Z$69:$Z$70</c:f>
              <c:numCache>
                <c:formatCode>0.00</c:formatCode>
                <c:ptCount val="2"/>
                <c:pt idx="0">
                  <c:v>-10</c:v>
                </c:pt>
                <c:pt idx="1">
                  <c:v>-10</c:v>
                </c:pt>
              </c:numCache>
            </c:numRef>
          </c:yVal>
          <c:smooth val="0"/>
        </c:ser>
        <c:ser>
          <c:idx val="20"/>
          <c:order val="20"/>
          <c:tx>
            <c:strRef>
              <c:f>'Mål 12'!$X$71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12'!$Y$71:$Y$72</c:f>
              <c:numCache>
                <c:formatCode>0.00</c:formatCode>
                <c:ptCount val="2"/>
                <c:pt idx="0">
                  <c:v>-10</c:v>
                </c:pt>
                <c:pt idx="1">
                  <c:v>-10</c:v>
                </c:pt>
              </c:numCache>
            </c:numRef>
          </c:xVal>
          <c:yVal>
            <c:numRef>
              <c:f>'Mål 12'!$Z$71:$Z$72</c:f>
              <c:numCache>
                <c:formatCode>0.00</c:formatCode>
                <c:ptCount val="2"/>
                <c:pt idx="0">
                  <c:v>-10</c:v>
                </c:pt>
                <c:pt idx="1">
                  <c:v>-10</c:v>
                </c:pt>
              </c:numCache>
            </c:numRef>
          </c:yVal>
          <c:smooth val="0"/>
        </c:ser>
        <c:dLbls>
          <c:showLegendKey val="0"/>
          <c:showVal val="0"/>
          <c:showCatName val="0"/>
          <c:showSerName val="1"/>
          <c:showPercent val="0"/>
          <c:showBubbleSize val="0"/>
        </c:dLbls>
        <c:axId val="324811008"/>
        <c:axId val="324833664"/>
      </c:scatterChart>
      <c:valAx>
        <c:axId val="32481100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24833664"/>
        <c:crosses val="autoZero"/>
        <c:crossBetween val="midCat"/>
        <c:majorUnit val="1"/>
        <c:minorUnit val="1"/>
      </c:valAx>
      <c:valAx>
        <c:axId val="32483366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2481100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13'!$X$31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13'!$Y$31:$Y$32</c:f>
              <c:numCache>
                <c:formatCode>0.00</c:formatCode>
                <c:ptCount val="2"/>
                <c:pt idx="0">
                  <c:v>-10</c:v>
                </c:pt>
                <c:pt idx="1">
                  <c:v>-10</c:v>
                </c:pt>
              </c:numCache>
            </c:numRef>
          </c:xVal>
          <c:yVal>
            <c:numRef>
              <c:f>'Mål 13'!$Z$31:$Z$32</c:f>
              <c:numCache>
                <c:formatCode>0.00</c:formatCode>
                <c:ptCount val="2"/>
                <c:pt idx="0">
                  <c:v>-10</c:v>
                </c:pt>
                <c:pt idx="1">
                  <c:v>-10</c:v>
                </c:pt>
              </c:numCache>
            </c:numRef>
          </c:yVal>
          <c:smooth val="0"/>
        </c:ser>
        <c:ser>
          <c:idx val="1"/>
          <c:order val="1"/>
          <c:tx>
            <c:strRef>
              <c:f>'Mål 13'!$X$33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13'!$Y$33:$Y$34</c:f>
              <c:numCache>
                <c:formatCode>0.00</c:formatCode>
                <c:ptCount val="2"/>
                <c:pt idx="0">
                  <c:v>-10</c:v>
                </c:pt>
                <c:pt idx="1">
                  <c:v>-10</c:v>
                </c:pt>
              </c:numCache>
            </c:numRef>
          </c:xVal>
          <c:yVal>
            <c:numRef>
              <c:f>'Mål 13'!$Z$33:$Z$34</c:f>
              <c:numCache>
                <c:formatCode>General</c:formatCode>
                <c:ptCount val="2"/>
                <c:pt idx="0">
                  <c:v>-10</c:v>
                </c:pt>
                <c:pt idx="1">
                  <c:v>-10</c:v>
                </c:pt>
              </c:numCache>
            </c:numRef>
          </c:yVal>
          <c:smooth val="0"/>
        </c:ser>
        <c:ser>
          <c:idx val="2"/>
          <c:order val="2"/>
          <c:tx>
            <c:strRef>
              <c:f>'Mål 13'!$X$35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13'!$Y$35:$Y$36</c:f>
              <c:numCache>
                <c:formatCode>0.00</c:formatCode>
                <c:ptCount val="2"/>
                <c:pt idx="0" formatCode="General">
                  <c:v>-10</c:v>
                </c:pt>
                <c:pt idx="1">
                  <c:v>-10</c:v>
                </c:pt>
              </c:numCache>
            </c:numRef>
          </c:xVal>
          <c:yVal>
            <c:numRef>
              <c:f>'Mål 13'!$Z$35:$Z$36</c:f>
              <c:numCache>
                <c:formatCode>General</c:formatCode>
                <c:ptCount val="2"/>
                <c:pt idx="0">
                  <c:v>-10</c:v>
                </c:pt>
                <c:pt idx="1">
                  <c:v>-10</c:v>
                </c:pt>
              </c:numCache>
            </c:numRef>
          </c:yVal>
          <c:smooth val="0"/>
        </c:ser>
        <c:ser>
          <c:idx val="3"/>
          <c:order val="3"/>
          <c:tx>
            <c:strRef>
              <c:f>'Mål 13'!$X$37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13'!$Y$37:$Y$38</c:f>
              <c:numCache>
                <c:formatCode>General</c:formatCode>
                <c:ptCount val="2"/>
                <c:pt idx="0">
                  <c:v>-10</c:v>
                </c:pt>
                <c:pt idx="1">
                  <c:v>-10</c:v>
                </c:pt>
              </c:numCache>
            </c:numRef>
          </c:xVal>
          <c:yVal>
            <c:numRef>
              <c:f>'Mål 13'!$Z$37:$Z$38</c:f>
              <c:numCache>
                <c:formatCode>General</c:formatCode>
                <c:ptCount val="2"/>
                <c:pt idx="0">
                  <c:v>-10</c:v>
                </c:pt>
                <c:pt idx="1">
                  <c:v>-10</c:v>
                </c:pt>
              </c:numCache>
            </c:numRef>
          </c:yVal>
          <c:smooth val="0"/>
        </c:ser>
        <c:ser>
          <c:idx val="4"/>
          <c:order val="4"/>
          <c:tx>
            <c:strRef>
              <c:f>'Mål 13'!$X$39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13'!$Y$39:$Y$40</c:f>
              <c:numCache>
                <c:formatCode>General</c:formatCode>
                <c:ptCount val="2"/>
                <c:pt idx="0">
                  <c:v>-10</c:v>
                </c:pt>
                <c:pt idx="1">
                  <c:v>-10</c:v>
                </c:pt>
              </c:numCache>
            </c:numRef>
          </c:xVal>
          <c:yVal>
            <c:numRef>
              <c:f>'Mål 13'!$Z$39:$Z$40</c:f>
              <c:numCache>
                <c:formatCode>General</c:formatCode>
                <c:ptCount val="2"/>
                <c:pt idx="0">
                  <c:v>-10</c:v>
                </c:pt>
                <c:pt idx="1">
                  <c:v>-10</c:v>
                </c:pt>
              </c:numCache>
            </c:numRef>
          </c:yVal>
          <c:smooth val="0"/>
        </c:ser>
        <c:ser>
          <c:idx val="5"/>
          <c:order val="5"/>
          <c:tx>
            <c:strRef>
              <c:f>'Mål 13'!$X$41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13'!$Y$41:$Y$42</c:f>
              <c:numCache>
                <c:formatCode>General</c:formatCode>
                <c:ptCount val="2"/>
                <c:pt idx="0">
                  <c:v>-10</c:v>
                </c:pt>
                <c:pt idx="1">
                  <c:v>-10</c:v>
                </c:pt>
              </c:numCache>
            </c:numRef>
          </c:xVal>
          <c:yVal>
            <c:numRef>
              <c:f>'Mål 13'!$Z$41:$Z$42</c:f>
              <c:numCache>
                <c:formatCode>General</c:formatCode>
                <c:ptCount val="2"/>
                <c:pt idx="0">
                  <c:v>-10</c:v>
                </c:pt>
                <c:pt idx="1">
                  <c:v>-10</c:v>
                </c:pt>
              </c:numCache>
            </c:numRef>
          </c:yVal>
          <c:smooth val="0"/>
        </c:ser>
        <c:ser>
          <c:idx val="6"/>
          <c:order val="6"/>
          <c:tx>
            <c:strRef>
              <c:f>'Mål 13'!$X$43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13'!$Y$43:$Y$44</c:f>
              <c:numCache>
                <c:formatCode>General</c:formatCode>
                <c:ptCount val="2"/>
                <c:pt idx="0">
                  <c:v>-10</c:v>
                </c:pt>
                <c:pt idx="1">
                  <c:v>-10</c:v>
                </c:pt>
              </c:numCache>
            </c:numRef>
          </c:xVal>
          <c:yVal>
            <c:numRef>
              <c:f>'Mål 13'!$Z$43:$Z$44</c:f>
              <c:numCache>
                <c:formatCode>General</c:formatCode>
                <c:ptCount val="2"/>
                <c:pt idx="0">
                  <c:v>-10</c:v>
                </c:pt>
                <c:pt idx="1">
                  <c:v>-10</c:v>
                </c:pt>
              </c:numCache>
            </c:numRef>
          </c:yVal>
          <c:smooth val="0"/>
        </c:ser>
        <c:ser>
          <c:idx val="7"/>
          <c:order val="7"/>
          <c:tx>
            <c:strRef>
              <c:f>'Mål 13'!$X$45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13'!$Y$45:$Y$46</c:f>
              <c:numCache>
                <c:formatCode>General</c:formatCode>
                <c:ptCount val="2"/>
                <c:pt idx="0">
                  <c:v>-10</c:v>
                </c:pt>
                <c:pt idx="1">
                  <c:v>-10</c:v>
                </c:pt>
              </c:numCache>
            </c:numRef>
          </c:xVal>
          <c:yVal>
            <c:numRef>
              <c:f>'Mål 13'!$Z$45:$Z$46</c:f>
              <c:numCache>
                <c:formatCode>General</c:formatCode>
                <c:ptCount val="2"/>
                <c:pt idx="0">
                  <c:v>-10</c:v>
                </c:pt>
                <c:pt idx="1">
                  <c:v>-10</c:v>
                </c:pt>
              </c:numCache>
            </c:numRef>
          </c:yVal>
          <c:smooth val="0"/>
        </c:ser>
        <c:ser>
          <c:idx val="8"/>
          <c:order val="8"/>
          <c:tx>
            <c:strRef>
              <c:f>'Mål 13'!$X$47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13'!$Y$47:$Y$48</c:f>
              <c:numCache>
                <c:formatCode>General</c:formatCode>
                <c:ptCount val="2"/>
                <c:pt idx="0">
                  <c:v>-10</c:v>
                </c:pt>
                <c:pt idx="1">
                  <c:v>-10</c:v>
                </c:pt>
              </c:numCache>
            </c:numRef>
          </c:xVal>
          <c:yVal>
            <c:numRef>
              <c:f>'Mål 13'!$Z$47:$Z$48</c:f>
              <c:numCache>
                <c:formatCode>General</c:formatCode>
                <c:ptCount val="2"/>
                <c:pt idx="0">
                  <c:v>-10</c:v>
                </c:pt>
                <c:pt idx="1">
                  <c:v>-10</c:v>
                </c:pt>
              </c:numCache>
            </c:numRef>
          </c:yVal>
          <c:smooth val="0"/>
        </c:ser>
        <c:ser>
          <c:idx val="9"/>
          <c:order val="9"/>
          <c:tx>
            <c:strRef>
              <c:f>'Mål 13'!$X$49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13'!$Y$49:$Y$50</c:f>
              <c:numCache>
                <c:formatCode>General</c:formatCode>
                <c:ptCount val="2"/>
                <c:pt idx="0">
                  <c:v>-10</c:v>
                </c:pt>
                <c:pt idx="1">
                  <c:v>-10</c:v>
                </c:pt>
              </c:numCache>
            </c:numRef>
          </c:xVal>
          <c:yVal>
            <c:numRef>
              <c:f>'Mål 13'!$Z$49:$Z$50</c:f>
              <c:numCache>
                <c:formatCode>General</c:formatCode>
                <c:ptCount val="2"/>
                <c:pt idx="0">
                  <c:v>-10</c:v>
                </c:pt>
                <c:pt idx="1">
                  <c:v>-10</c:v>
                </c:pt>
              </c:numCache>
            </c:numRef>
          </c:yVal>
          <c:smooth val="0"/>
        </c:ser>
        <c:ser>
          <c:idx val="10"/>
          <c:order val="10"/>
          <c:tx>
            <c:strRef>
              <c:f>'Mål 13'!$X$51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13'!$Y$51:$Y$52</c:f>
              <c:numCache>
                <c:formatCode>General</c:formatCode>
                <c:ptCount val="2"/>
                <c:pt idx="0">
                  <c:v>-10</c:v>
                </c:pt>
                <c:pt idx="1">
                  <c:v>-10</c:v>
                </c:pt>
              </c:numCache>
            </c:numRef>
          </c:xVal>
          <c:yVal>
            <c:numRef>
              <c:f>'Mål 13'!$Z$51:$Z$52</c:f>
              <c:numCache>
                <c:formatCode>General</c:formatCode>
                <c:ptCount val="2"/>
                <c:pt idx="0">
                  <c:v>-10</c:v>
                </c:pt>
                <c:pt idx="1">
                  <c:v>-10</c:v>
                </c:pt>
              </c:numCache>
            </c:numRef>
          </c:yVal>
          <c:smooth val="0"/>
        </c:ser>
        <c:ser>
          <c:idx val="11"/>
          <c:order val="11"/>
          <c:tx>
            <c:strRef>
              <c:f>'Mål 13'!$X$53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13'!$Y$53:$Y$54</c:f>
              <c:numCache>
                <c:formatCode>General</c:formatCode>
                <c:ptCount val="2"/>
                <c:pt idx="0">
                  <c:v>-10</c:v>
                </c:pt>
                <c:pt idx="1">
                  <c:v>-10</c:v>
                </c:pt>
              </c:numCache>
            </c:numRef>
          </c:xVal>
          <c:yVal>
            <c:numRef>
              <c:f>'Mål 13'!$Z$53:$Z$54</c:f>
              <c:numCache>
                <c:formatCode>General</c:formatCode>
                <c:ptCount val="2"/>
                <c:pt idx="0">
                  <c:v>-10</c:v>
                </c:pt>
                <c:pt idx="1">
                  <c:v>-10</c:v>
                </c:pt>
              </c:numCache>
            </c:numRef>
          </c:yVal>
          <c:smooth val="0"/>
        </c:ser>
        <c:ser>
          <c:idx val="12"/>
          <c:order val="12"/>
          <c:tx>
            <c:strRef>
              <c:f>'Mål 13'!$X$55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13'!$Y$55:$Y$56</c:f>
              <c:numCache>
                <c:formatCode>General</c:formatCode>
                <c:ptCount val="2"/>
                <c:pt idx="0" formatCode="0.00">
                  <c:v>-10</c:v>
                </c:pt>
                <c:pt idx="1">
                  <c:v>-10</c:v>
                </c:pt>
              </c:numCache>
            </c:numRef>
          </c:xVal>
          <c:yVal>
            <c:numRef>
              <c:f>'Mål 13'!$Z$55:$Z$56</c:f>
              <c:numCache>
                <c:formatCode>General</c:formatCode>
                <c:ptCount val="2"/>
                <c:pt idx="0">
                  <c:v>-10</c:v>
                </c:pt>
                <c:pt idx="1">
                  <c:v>-10</c:v>
                </c:pt>
              </c:numCache>
            </c:numRef>
          </c:yVal>
          <c:smooth val="0"/>
        </c:ser>
        <c:ser>
          <c:idx val="13"/>
          <c:order val="13"/>
          <c:tx>
            <c:strRef>
              <c:f>'Mål 13'!$X$57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13'!$Y$57:$Y$58</c:f>
              <c:numCache>
                <c:formatCode>General</c:formatCode>
                <c:ptCount val="2"/>
                <c:pt idx="0">
                  <c:v>-10</c:v>
                </c:pt>
                <c:pt idx="1">
                  <c:v>-10</c:v>
                </c:pt>
              </c:numCache>
            </c:numRef>
          </c:xVal>
          <c:yVal>
            <c:numRef>
              <c:f>'Mål 13'!$Z$57:$Z$58</c:f>
              <c:numCache>
                <c:formatCode>General</c:formatCode>
                <c:ptCount val="2"/>
                <c:pt idx="0">
                  <c:v>-10</c:v>
                </c:pt>
                <c:pt idx="1">
                  <c:v>-10</c:v>
                </c:pt>
              </c:numCache>
            </c:numRef>
          </c:yVal>
          <c:smooth val="0"/>
        </c:ser>
        <c:ser>
          <c:idx val="14"/>
          <c:order val="14"/>
          <c:tx>
            <c:strRef>
              <c:f>'Mål 13'!$X$59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13'!$Y$59:$Y$60</c:f>
              <c:numCache>
                <c:formatCode>General</c:formatCode>
                <c:ptCount val="2"/>
                <c:pt idx="0">
                  <c:v>-10</c:v>
                </c:pt>
                <c:pt idx="1">
                  <c:v>-10</c:v>
                </c:pt>
              </c:numCache>
            </c:numRef>
          </c:xVal>
          <c:yVal>
            <c:numRef>
              <c:f>'Mål 13'!$Z$59:$Z$60</c:f>
              <c:numCache>
                <c:formatCode>General</c:formatCode>
                <c:ptCount val="2"/>
                <c:pt idx="0">
                  <c:v>-10</c:v>
                </c:pt>
                <c:pt idx="1">
                  <c:v>-10</c:v>
                </c:pt>
              </c:numCache>
            </c:numRef>
          </c:yVal>
          <c:smooth val="0"/>
        </c:ser>
        <c:ser>
          <c:idx val="15"/>
          <c:order val="15"/>
          <c:tx>
            <c:strRef>
              <c:f>'Mål 13'!$X$61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13'!$Y$61:$Y$62</c:f>
              <c:numCache>
                <c:formatCode>General</c:formatCode>
                <c:ptCount val="2"/>
                <c:pt idx="0">
                  <c:v>-10</c:v>
                </c:pt>
                <c:pt idx="1">
                  <c:v>-10</c:v>
                </c:pt>
              </c:numCache>
            </c:numRef>
          </c:xVal>
          <c:yVal>
            <c:numRef>
              <c:f>'Mål 13'!$Z$61:$Z$62</c:f>
              <c:numCache>
                <c:formatCode>General</c:formatCode>
                <c:ptCount val="2"/>
                <c:pt idx="0">
                  <c:v>-10</c:v>
                </c:pt>
                <c:pt idx="1">
                  <c:v>-10</c:v>
                </c:pt>
              </c:numCache>
            </c:numRef>
          </c:yVal>
          <c:smooth val="0"/>
        </c:ser>
        <c:ser>
          <c:idx val="16"/>
          <c:order val="16"/>
          <c:tx>
            <c:strRef>
              <c:f>'Mål 13'!$X$63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13'!$Y$63:$Y$64</c:f>
              <c:numCache>
                <c:formatCode>0.00</c:formatCode>
                <c:ptCount val="2"/>
                <c:pt idx="0">
                  <c:v>-10</c:v>
                </c:pt>
                <c:pt idx="1">
                  <c:v>-10</c:v>
                </c:pt>
              </c:numCache>
            </c:numRef>
          </c:xVal>
          <c:yVal>
            <c:numRef>
              <c:f>'Mål 13'!$Z$63:$Z$64</c:f>
              <c:numCache>
                <c:formatCode>0.00</c:formatCode>
                <c:ptCount val="2"/>
                <c:pt idx="0">
                  <c:v>-10</c:v>
                </c:pt>
                <c:pt idx="1">
                  <c:v>-10</c:v>
                </c:pt>
              </c:numCache>
            </c:numRef>
          </c:yVal>
          <c:smooth val="0"/>
        </c:ser>
        <c:ser>
          <c:idx val="17"/>
          <c:order val="17"/>
          <c:tx>
            <c:strRef>
              <c:f>'Mål 13'!$X$65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13'!$Y$65:$Y$66</c:f>
              <c:numCache>
                <c:formatCode>0.00</c:formatCode>
                <c:ptCount val="2"/>
                <c:pt idx="0">
                  <c:v>-10</c:v>
                </c:pt>
                <c:pt idx="1">
                  <c:v>-10</c:v>
                </c:pt>
              </c:numCache>
            </c:numRef>
          </c:xVal>
          <c:yVal>
            <c:numRef>
              <c:f>'Mål 13'!$Z$65:$Z$66</c:f>
              <c:numCache>
                <c:formatCode>0.00</c:formatCode>
                <c:ptCount val="2"/>
                <c:pt idx="0">
                  <c:v>-10</c:v>
                </c:pt>
                <c:pt idx="1">
                  <c:v>-10</c:v>
                </c:pt>
              </c:numCache>
            </c:numRef>
          </c:yVal>
          <c:smooth val="0"/>
        </c:ser>
        <c:ser>
          <c:idx val="18"/>
          <c:order val="18"/>
          <c:tx>
            <c:strRef>
              <c:f>'Mål 13'!$X$67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13'!$Y$67:$Y$68</c:f>
              <c:numCache>
                <c:formatCode>0.00</c:formatCode>
                <c:ptCount val="2"/>
                <c:pt idx="0">
                  <c:v>-10</c:v>
                </c:pt>
                <c:pt idx="1">
                  <c:v>-10</c:v>
                </c:pt>
              </c:numCache>
            </c:numRef>
          </c:xVal>
          <c:yVal>
            <c:numRef>
              <c:f>'Mål 13'!$Z$67:$Z$68</c:f>
              <c:numCache>
                <c:formatCode>0.00</c:formatCode>
                <c:ptCount val="2"/>
                <c:pt idx="0">
                  <c:v>-10</c:v>
                </c:pt>
                <c:pt idx="1">
                  <c:v>-10</c:v>
                </c:pt>
              </c:numCache>
            </c:numRef>
          </c:yVal>
          <c:smooth val="0"/>
        </c:ser>
        <c:ser>
          <c:idx val="19"/>
          <c:order val="19"/>
          <c:tx>
            <c:strRef>
              <c:f>'Mål 13'!$X$69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13'!$Y$69:$Y$70</c:f>
              <c:numCache>
                <c:formatCode>0.00</c:formatCode>
                <c:ptCount val="2"/>
                <c:pt idx="0">
                  <c:v>-10</c:v>
                </c:pt>
                <c:pt idx="1">
                  <c:v>-10</c:v>
                </c:pt>
              </c:numCache>
            </c:numRef>
          </c:xVal>
          <c:yVal>
            <c:numRef>
              <c:f>'Mål 13'!$Z$69:$Z$70</c:f>
              <c:numCache>
                <c:formatCode>0.00</c:formatCode>
                <c:ptCount val="2"/>
                <c:pt idx="0">
                  <c:v>-10</c:v>
                </c:pt>
                <c:pt idx="1">
                  <c:v>-10</c:v>
                </c:pt>
              </c:numCache>
            </c:numRef>
          </c:yVal>
          <c:smooth val="0"/>
        </c:ser>
        <c:ser>
          <c:idx val="20"/>
          <c:order val="20"/>
          <c:tx>
            <c:strRef>
              <c:f>'Mål 13'!$X$71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13'!$Y$71:$Y$72</c:f>
              <c:numCache>
                <c:formatCode>0.00</c:formatCode>
                <c:ptCount val="2"/>
                <c:pt idx="0">
                  <c:v>-10</c:v>
                </c:pt>
                <c:pt idx="1">
                  <c:v>-10</c:v>
                </c:pt>
              </c:numCache>
            </c:numRef>
          </c:xVal>
          <c:yVal>
            <c:numRef>
              <c:f>'Mål 13'!$Z$71:$Z$72</c:f>
              <c:numCache>
                <c:formatCode>0.00</c:formatCode>
                <c:ptCount val="2"/>
                <c:pt idx="0">
                  <c:v>-10</c:v>
                </c:pt>
                <c:pt idx="1">
                  <c:v>-10</c:v>
                </c:pt>
              </c:numCache>
            </c:numRef>
          </c:yVal>
          <c:smooth val="0"/>
        </c:ser>
        <c:dLbls>
          <c:showLegendKey val="0"/>
          <c:showVal val="0"/>
          <c:showCatName val="0"/>
          <c:showSerName val="1"/>
          <c:showPercent val="0"/>
          <c:showBubbleSize val="0"/>
        </c:dLbls>
        <c:axId val="344960000"/>
        <c:axId val="344970368"/>
      </c:scatterChart>
      <c:valAx>
        <c:axId val="34496000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44970368"/>
        <c:crosses val="autoZero"/>
        <c:crossBetween val="midCat"/>
        <c:majorUnit val="1"/>
        <c:minorUnit val="1"/>
      </c:valAx>
      <c:valAx>
        <c:axId val="34497036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4496000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331980855334254"/>
          <c:y val="0.11023648898107685"/>
          <c:w val="0.70615112710787065"/>
          <c:h val="0.653544982224469"/>
        </c:manualLayout>
      </c:layout>
      <c:scatterChart>
        <c:scatterStyle val="lineMarker"/>
        <c:varyColors val="0"/>
        <c:ser>
          <c:idx val="0"/>
          <c:order val="0"/>
          <c:tx>
            <c:strRef>
              <c:f>'Mål 14'!$X$31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14'!$Y$31:$Y$32</c:f>
              <c:numCache>
                <c:formatCode>0.00</c:formatCode>
                <c:ptCount val="2"/>
                <c:pt idx="0">
                  <c:v>-10</c:v>
                </c:pt>
                <c:pt idx="1">
                  <c:v>-10</c:v>
                </c:pt>
              </c:numCache>
            </c:numRef>
          </c:xVal>
          <c:yVal>
            <c:numRef>
              <c:f>'Mål 14'!$Z$31:$Z$32</c:f>
              <c:numCache>
                <c:formatCode>0.00</c:formatCode>
                <c:ptCount val="2"/>
                <c:pt idx="0">
                  <c:v>-10</c:v>
                </c:pt>
                <c:pt idx="1">
                  <c:v>-10</c:v>
                </c:pt>
              </c:numCache>
            </c:numRef>
          </c:yVal>
          <c:smooth val="0"/>
        </c:ser>
        <c:ser>
          <c:idx val="1"/>
          <c:order val="1"/>
          <c:tx>
            <c:strRef>
              <c:f>'Mål 14'!$X$33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14'!$Y$33:$Y$34</c:f>
              <c:numCache>
                <c:formatCode>0.00</c:formatCode>
                <c:ptCount val="2"/>
                <c:pt idx="0">
                  <c:v>-10</c:v>
                </c:pt>
                <c:pt idx="1">
                  <c:v>-10</c:v>
                </c:pt>
              </c:numCache>
            </c:numRef>
          </c:xVal>
          <c:yVal>
            <c:numRef>
              <c:f>'Mål 14'!$Z$33:$Z$34</c:f>
              <c:numCache>
                <c:formatCode>General</c:formatCode>
                <c:ptCount val="2"/>
                <c:pt idx="0">
                  <c:v>-10</c:v>
                </c:pt>
                <c:pt idx="1">
                  <c:v>-10</c:v>
                </c:pt>
              </c:numCache>
            </c:numRef>
          </c:yVal>
          <c:smooth val="0"/>
        </c:ser>
        <c:ser>
          <c:idx val="2"/>
          <c:order val="2"/>
          <c:tx>
            <c:strRef>
              <c:f>'Mål 14'!$X$35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14'!$Y$35:$Y$36</c:f>
              <c:numCache>
                <c:formatCode>0.00</c:formatCode>
                <c:ptCount val="2"/>
                <c:pt idx="0" formatCode="General">
                  <c:v>-10</c:v>
                </c:pt>
                <c:pt idx="1">
                  <c:v>-10</c:v>
                </c:pt>
              </c:numCache>
            </c:numRef>
          </c:xVal>
          <c:yVal>
            <c:numRef>
              <c:f>'Mål 14'!$Z$35:$Z$36</c:f>
              <c:numCache>
                <c:formatCode>General</c:formatCode>
                <c:ptCount val="2"/>
                <c:pt idx="0">
                  <c:v>-10</c:v>
                </c:pt>
                <c:pt idx="1">
                  <c:v>-10</c:v>
                </c:pt>
              </c:numCache>
            </c:numRef>
          </c:yVal>
          <c:smooth val="0"/>
        </c:ser>
        <c:ser>
          <c:idx val="3"/>
          <c:order val="3"/>
          <c:tx>
            <c:strRef>
              <c:f>'Mål 14'!$X$37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14'!$Y$37:$Y$38</c:f>
              <c:numCache>
                <c:formatCode>General</c:formatCode>
                <c:ptCount val="2"/>
                <c:pt idx="0">
                  <c:v>-10</c:v>
                </c:pt>
                <c:pt idx="1">
                  <c:v>-10</c:v>
                </c:pt>
              </c:numCache>
            </c:numRef>
          </c:xVal>
          <c:yVal>
            <c:numRef>
              <c:f>'Mål 14'!$Z$37:$Z$38</c:f>
              <c:numCache>
                <c:formatCode>General</c:formatCode>
                <c:ptCount val="2"/>
                <c:pt idx="0">
                  <c:v>-10</c:v>
                </c:pt>
                <c:pt idx="1">
                  <c:v>-10</c:v>
                </c:pt>
              </c:numCache>
            </c:numRef>
          </c:yVal>
          <c:smooth val="0"/>
        </c:ser>
        <c:ser>
          <c:idx val="4"/>
          <c:order val="4"/>
          <c:tx>
            <c:strRef>
              <c:f>'Mål 14'!$X$39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14'!$Y$39:$Y$40</c:f>
              <c:numCache>
                <c:formatCode>General</c:formatCode>
                <c:ptCount val="2"/>
                <c:pt idx="0">
                  <c:v>-10</c:v>
                </c:pt>
                <c:pt idx="1">
                  <c:v>-10</c:v>
                </c:pt>
              </c:numCache>
            </c:numRef>
          </c:xVal>
          <c:yVal>
            <c:numRef>
              <c:f>'Mål 14'!$Z$39:$Z$40</c:f>
              <c:numCache>
                <c:formatCode>General</c:formatCode>
                <c:ptCount val="2"/>
                <c:pt idx="0">
                  <c:v>-10</c:v>
                </c:pt>
                <c:pt idx="1">
                  <c:v>-10</c:v>
                </c:pt>
              </c:numCache>
            </c:numRef>
          </c:yVal>
          <c:smooth val="0"/>
        </c:ser>
        <c:ser>
          <c:idx val="5"/>
          <c:order val="5"/>
          <c:tx>
            <c:strRef>
              <c:f>'Mål 14'!$X$41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14'!$Y$41:$Y$42</c:f>
              <c:numCache>
                <c:formatCode>General</c:formatCode>
                <c:ptCount val="2"/>
                <c:pt idx="0">
                  <c:v>-10</c:v>
                </c:pt>
                <c:pt idx="1">
                  <c:v>-10</c:v>
                </c:pt>
              </c:numCache>
            </c:numRef>
          </c:xVal>
          <c:yVal>
            <c:numRef>
              <c:f>'Mål 14'!$Z$41:$Z$42</c:f>
              <c:numCache>
                <c:formatCode>General</c:formatCode>
                <c:ptCount val="2"/>
                <c:pt idx="0">
                  <c:v>-10</c:v>
                </c:pt>
                <c:pt idx="1">
                  <c:v>-10</c:v>
                </c:pt>
              </c:numCache>
            </c:numRef>
          </c:yVal>
          <c:smooth val="0"/>
        </c:ser>
        <c:ser>
          <c:idx val="6"/>
          <c:order val="6"/>
          <c:tx>
            <c:strRef>
              <c:f>'Mål 14'!$X$43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14'!$Y$43:$Y$44</c:f>
              <c:numCache>
                <c:formatCode>General</c:formatCode>
                <c:ptCount val="2"/>
                <c:pt idx="0">
                  <c:v>-10</c:v>
                </c:pt>
                <c:pt idx="1">
                  <c:v>-10</c:v>
                </c:pt>
              </c:numCache>
            </c:numRef>
          </c:xVal>
          <c:yVal>
            <c:numRef>
              <c:f>'Mål 14'!$Z$43:$Z$44</c:f>
              <c:numCache>
                <c:formatCode>General</c:formatCode>
                <c:ptCount val="2"/>
                <c:pt idx="0">
                  <c:v>-10</c:v>
                </c:pt>
                <c:pt idx="1">
                  <c:v>-10</c:v>
                </c:pt>
              </c:numCache>
            </c:numRef>
          </c:yVal>
          <c:smooth val="0"/>
        </c:ser>
        <c:ser>
          <c:idx val="7"/>
          <c:order val="7"/>
          <c:tx>
            <c:strRef>
              <c:f>'Mål 14'!$X$45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14'!$Y$45:$Y$46</c:f>
              <c:numCache>
                <c:formatCode>General</c:formatCode>
                <c:ptCount val="2"/>
                <c:pt idx="0">
                  <c:v>-10</c:v>
                </c:pt>
                <c:pt idx="1">
                  <c:v>-10</c:v>
                </c:pt>
              </c:numCache>
            </c:numRef>
          </c:xVal>
          <c:yVal>
            <c:numRef>
              <c:f>'Mål 14'!$Z$45:$Z$46</c:f>
              <c:numCache>
                <c:formatCode>General</c:formatCode>
                <c:ptCount val="2"/>
                <c:pt idx="0">
                  <c:v>-10</c:v>
                </c:pt>
                <c:pt idx="1">
                  <c:v>-10</c:v>
                </c:pt>
              </c:numCache>
            </c:numRef>
          </c:yVal>
          <c:smooth val="0"/>
        </c:ser>
        <c:ser>
          <c:idx val="8"/>
          <c:order val="8"/>
          <c:tx>
            <c:strRef>
              <c:f>'Mål 14'!$X$47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14'!$Y$47:$Y$48</c:f>
              <c:numCache>
                <c:formatCode>General</c:formatCode>
                <c:ptCount val="2"/>
                <c:pt idx="0">
                  <c:v>-10</c:v>
                </c:pt>
                <c:pt idx="1">
                  <c:v>-10</c:v>
                </c:pt>
              </c:numCache>
            </c:numRef>
          </c:xVal>
          <c:yVal>
            <c:numRef>
              <c:f>'Mål 14'!$Z$47:$Z$48</c:f>
              <c:numCache>
                <c:formatCode>General</c:formatCode>
                <c:ptCount val="2"/>
                <c:pt idx="0">
                  <c:v>-10</c:v>
                </c:pt>
                <c:pt idx="1">
                  <c:v>-10</c:v>
                </c:pt>
              </c:numCache>
            </c:numRef>
          </c:yVal>
          <c:smooth val="0"/>
        </c:ser>
        <c:ser>
          <c:idx val="9"/>
          <c:order val="9"/>
          <c:tx>
            <c:strRef>
              <c:f>'Mål 14'!$X$49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14'!$Y$49:$Y$50</c:f>
              <c:numCache>
                <c:formatCode>General</c:formatCode>
                <c:ptCount val="2"/>
                <c:pt idx="0">
                  <c:v>-10</c:v>
                </c:pt>
                <c:pt idx="1">
                  <c:v>-10</c:v>
                </c:pt>
              </c:numCache>
            </c:numRef>
          </c:xVal>
          <c:yVal>
            <c:numRef>
              <c:f>'Mål 14'!$Z$49:$Z$50</c:f>
              <c:numCache>
                <c:formatCode>General</c:formatCode>
                <c:ptCount val="2"/>
                <c:pt idx="0">
                  <c:v>-10</c:v>
                </c:pt>
                <c:pt idx="1">
                  <c:v>-10</c:v>
                </c:pt>
              </c:numCache>
            </c:numRef>
          </c:yVal>
          <c:smooth val="0"/>
        </c:ser>
        <c:ser>
          <c:idx val="10"/>
          <c:order val="10"/>
          <c:tx>
            <c:strRef>
              <c:f>'Mål 14'!$X$51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14'!$Y$51:$Y$52</c:f>
              <c:numCache>
                <c:formatCode>General</c:formatCode>
                <c:ptCount val="2"/>
                <c:pt idx="0">
                  <c:v>-10</c:v>
                </c:pt>
                <c:pt idx="1">
                  <c:v>-10</c:v>
                </c:pt>
              </c:numCache>
            </c:numRef>
          </c:xVal>
          <c:yVal>
            <c:numRef>
              <c:f>'Mål 14'!$Z$51:$Z$52</c:f>
              <c:numCache>
                <c:formatCode>General</c:formatCode>
                <c:ptCount val="2"/>
                <c:pt idx="0">
                  <c:v>-10</c:v>
                </c:pt>
                <c:pt idx="1">
                  <c:v>-10</c:v>
                </c:pt>
              </c:numCache>
            </c:numRef>
          </c:yVal>
          <c:smooth val="0"/>
        </c:ser>
        <c:ser>
          <c:idx val="11"/>
          <c:order val="11"/>
          <c:tx>
            <c:strRef>
              <c:f>'Mål 14'!$X$53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14'!$Y$53:$Y$54</c:f>
              <c:numCache>
                <c:formatCode>General</c:formatCode>
                <c:ptCount val="2"/>
                <c:pt idx="0">
                  <c:v>-10</c:v>
                </c:pt>
                <c:pt idx="1">
                  <c:v>-10</c:v>
                </c:pt>
              </c:numCache>
            </c:numRef>
          </c:xVal>
          <c:yVal>
            <c:numRef>
              <c:f>'Mål 14'!$Z$53:$Z$54</c:f>
              <c:numCache>
                <c:formatCode>General</c:formatCode>
                <c:ptCount val="2"/>
                <c:pt idx="0">
                  <c:v>-10</c:v>
                </c:pt>
                <c:pt idx="1">
                  <c:v>-10</c:v>
                </c:pt>
              </c:numCache>
            </c:numRef>
          </c:yVal>
          <c:smooth val="0"/>
        </c:ser>
        <c:ser>
          <c:idx val="12"/>
          <c:order val="12"/>
          <c:tx>
            <c:strRef>
              <c:f>'Mål 14'!$X$55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14'!$Y$55:$Y$56</c:f>
              <c:numCache>
                <c:formatCode>General</c:formatCode>
                <c:ptCount val="2"/>
                <c:pt idx="0" formatCode="0.00">
                  <c:v>-10</c:v>
                </c:pt>
                <c:pt idx="1">
                  <c:v>-10</c:v>
                </c:pt>
              </c:numCache>
            </c:numRef>
          </c:xVal>
          <c:yVal>
            <c:numRef>
              <c:f>'Mål 14'!$Z$55:$Z$56</c:f>
              <c:numCache>
                <c:formatCode>General</c:formatCode>
                <c:ptCount val="2"/>
                <c:pt idx="0">
                  <c:v>-10</c:v>
                </c:pt>
                <c:pt idx="1">
                  <c:v>-10</c:v>
                </c:pt>
              </c:numCache>
            </c:numRef>
          </c:yVal>
          <c:smooth val="0"/>
        </c:ser>
        <c:ser>
          <c:idx val="13"/>
          <c:order val="13"/>
          <c:tx>
            <c:strRef>
              <c:f>'Mål 14'!$X$57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14'!$Y$57:$Y$58</c:f>
              <c:numCache>
                <c:formatCode>General</c:formatCode>
                <c:ptCount val="2"/>
                <c:pt idx="0">
                  <c:v>-10</c:v>
                </c:pt>
                <c:pt idx="1">
                  <c:v>-10</c:v>
                </c:pt>
              </c:numCache>
            </c:numRef>
          </c:xVal>
          <c:yVal>
            <c:numRef>
              <c:f>'Mål 14'!$Z$57:$Z$58</c:f>
              <c:numCache>
                <c:formatCode>General</c:formatCode>
                <c:ptCount val="2"/>
                <c:pt idx="0">
                  <c:v>-10</c:v>
                </c:pt>
                <c:pt idx="1">
                  <c:v>-10</c:v>
                </c:pt>
              </c:numCache>
            </c:numRef>
          </c:yVal>
          <c:smooth val="0"/>
        </c:ser>
        <c:ser>
          <c:idx val="14"/>
          <c:order val="14"/>
          <c:tx>
            <c:strRef>
              <c:f>'Mål 14'!$X$59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14'!$Y$59:$Y$60</c:f>
              <c:numCache>
                <c:formatCode>General</c:formatCode>
                <c:ptCount val="2"/>
                <c:pt idx="0">
                  <c:v>-10</c:v>
                </c:pt>
                <c:pt idx="1">
                  <c:v>-10</c:v>
                </c:pt>
              </c:numCache>
            </c:numRef>
          </c:xVal>
          <c:yVal>
            <c:numRef>
              <c:f>'Mål 14'!$Z$59:$Z$60</c:f>
              <c:numCache>
                <c:formatCode>General</c:formatCode>
                <c:ptCount val="2"/>
                <c:pt idx="0">
                  <c:v>-10</c:v>
                </c:pt>
                <c:pt idx="1">
                  <c:v>-10</c:v>
                </c:pt>
              </c:numCache>
            </c:numRef>
          </c:yVal>
          <c:smooth val="0"/>
        </c:ser>
        <c:ser>
          <c:idx val="15"/>
          <c:order val="15"/>
          <c:tx>
            <c:strRef>
              <c:f>'Mål 14'!$X$61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14'!$Y$61:$Y$62</c:f>
              <c:numCache>
                <c:formatCode>General</c:formatCode>
                <c:ptCount val="2"/>
                <c:pt idx="0">
                  <c:v>-10</c:v>
                </c:pt>
                <c:pt idx="1">
                  <c:v>-10</c:v>
                </c:pt>
              </c:numCache>
            </c:numRef>
          </c:xVal>
          <c:yVal>
            <c:numRef>
              <c:f>'Mål 14'!$Z$61:$Z$62</c:f>
              <c:numCache>
                <c:formatCode>General</c:formatCode>
                <c:ptCount val="2"/>
                <c:pt idx="0">
                  <c:v>-10</c:v>
                </c:pt>
                <c:pt idx="1">
                  <c:v>-10</c:v>
                </c:pt>
              </c:numCache>
            </c:numRef>
          </c:yVal>
          <c:smooth val="0"/>
        </c:ser>
        <c:ser>
          <c:idx val="16"/>
          <c:order val="16"/>
          <c:tx>
            <c:strRef>
              <c:f>'Mål 14'!$X$63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14'!$Y$63:$Y$64</c:f>
              <c:numCache>
                <c:formatCode>0.00</c:formatCode>
                <c:ptCount val="2"/>
                <c:pt idx="0">
                  <c:v>-10</c:v>
                </c:pt>
                <c:pt idx="1">
                  <c:v>-10</c:v>
                </c:pt>
              </c:numCache>
            </c:numRef>
          </c:xVal>
          <c:yVal>
            <c:numRef>
              <c:f>'Mål 14'!$Z$63:$Z$64</c:f>
              <c:numCache>
                <c:formatCode>0.00</c:formatCode>
                <c:ptCount val="2"/>
                <c:pt idx="0">
                  <c:v>-10</c:v>
                </c:pt>
                <c:pt idx="1">
                  <c:v>-10</c:v>
                </c:pt>
              </c:numCache>
            </c:numRef>
          </c:yVal>
          <c:smooth val="0"/>
        </c:ser>
        <c:ser>
          <c:idx val="17"/>
          <c:order val="17"/>
          <c:tx>
            <c:strRef>
              <c:f>'Mål 14'!$X$65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14'!$Y$65:$Y$66</c:f>
              <c:numCache>
                <c:formatCode>0.00</c:formatCode>
                <c:ptCount val="2"/>
                <c:pt idx="0">
                  <c:v>-10</c:v>
                </c:pt>
                <c:pt idx="1">
                  <c:v>-10</c:v>
                </c:pt>
              </c:numCache>
            </c:numRef>
          </c:xVal>
          <c:yVal>
            <c:numRef>
              <c:f>'Mål 14'!$Z$65:$Z$66</c:f>
              <c:numCache>
                <c:formatCode>0.00</c:formatCode>
                <c:ptCount val="2"/>
                <c:pt idx="0">
                  <c:v>-10</c:v>
                </c:pt>
                <c:pt idx="1">
                  <c:v>-10</c:v>
                </c:pt>
              </c:numCache>
            </c:numRef>
          </c:yVal>
          <c:smooth val="0"/>
        </c:ser>
        <c:ser>
          <c:idx val="18"/>
          <c:order val="18"/>
          <c:tx>
            <c:strRef>
              <c:f>'Mål 14'!$X$67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14'!$Y$67:$Y$68</c:f>
              <c:numCache>
                <c:formatCode>0.00</c:formatCode>
                <c:ptCount val="2"/>
                <c:pt idx="0">
                  <c:v>-10</c:v>
                </c:pt>
                <c:pt idx="1">
                  <c:v>-10</c:v>
                </c:pt>
              </c:numCache>
            </c:numRef>
          </c:xVal>
          <c:yVal>
            <c:numRef>
              <c:f>'Mål 14'!$Z$67:$Z$68</c:f>
              <c:numCache>
                <c:formatCode>0.00</c:formatCode>
                <c:ptCount val="2"/>
                <c:pt idx="0">
                  <c:v>-10</c:v>
                </c:pt>
                <c:pt idx="1">
                  <c:v>-10</c:v>
                </c:pt>
              </c:numCache>
            </c:numRef>
          </c:yVal>
          <c:smooth val="0"/>
        </c:ser>
        <c:ser>
          <c:idx val="19"/>
          <c:order val="19"/>
          <c:tx>
            <c:strRef>
              <c:f>'Mål 14'!$X$69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14'!$Y$69:$Y$70</c:f>
              <c:numCache>
                <c:formatCode>0.00</c:formatCode>
                <c:ptCount val="2"/>
                <c:pt idx="0">
                  <c:v>-10</c:v>
                </c:pt>
                <c:pt idx="1">
                  <c:v>-10</c:v>
                </c:pt>
              </c:numCache>
            </c:numRef>
          </c:xVal>
          <c:yVal>
            <c:numRef>
              <c:f>'Mål 14'!$Z$69:$Z$70</c:f>
              <c:numCache>
                <c:formatCode>0.00</c:formatCode>
                <c:ptCount val="2"/>
                <c:pt idx="0">
                  <c:v>-10</c:v>
                </c:pt>
                <c:pt idx="1">
                  <c:v>-10</c:v>
                </c:pt>
              </c:numCache>
            </c:numRef>
          </c:yVal>
          <c:smooth val="0"/>
        </c:ser>
        <c:ser>
          <c:idx val="20"/>
          <c:order val="20"/>
          <c:tx>
            <c:strRef>
              <c:f>'Mål 14'!$X$71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14'!$Y$71:$Y$72</c:f>
              <c:numCache>
                <c:formatCode>0.00</c:formatCode>
                <c:ptCount val="2"/>
                <c:pt idx="0">
                  <c:v>-10</c:v>
                </c:pt>
                <c:pt idx="1">
                  <c:v>-10</c:v>
                </c:pt>
              </c:numCache>
            </c:numRef>
          </c:xVal>
          <c:yVal>
            <c:numRef>
              <c:f>'Mål 14'!$Z$71:$Z$72</c:f>
              <c:numCache>
                <c:formatCode>0.00</c:formatCode>
                <c:ptCount val="2"/>
                <c:pt idx="0">
                  <c:v>-10</c:v>
                </c:pt>
                <c:pt idx="1">
                  <c:v>-10</c:v>
                </c:pt>
              </c:numCache>
            </c:numRef>
          </c:yVal>
          <c:smooth val="0"/>
        </c:ser>
        <c:dLbls>
          <c:showLegendKey val="0"/>
          <c:showVal val="0"/>
          <c:showCatName val="0"/>
          <c:showSerName val="1"/>
          <c:showPercent val="0"/>
          <c:showBubbleSize val="0"/>
        </c:dLbls>
        <c:axId val="263319552"/>
        <c:axId val="263321472"/>
      </c:scatterChart>
      <c:valAx>
        <c:axId val="26331955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63321472"/>
        <c:crosses val="autoZero"/>
        <c:crossBetween val="midCat"/>
        <c:majorUnit val="1"/>
        <c:minorUnit val="1"/>
      </c:valAx>
      <c:valAx>
        <c:axId val="26332147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6331955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15'!$X$31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15'!$Y$31:$Y$32</c:f>
              <c:numCache>
                <c:formatCode>0.00</c:formatCode>
                <c:ptCount val="2"/>
                <c:pt idx="0">
                  <c:v>-10</c:v>
                </c:pt>
                <c:pt idx="1">
                  <c:v>-10</c:v>
                </c:pt>
              </c:numCache>
            </c:numRef>
          </c:xVal>
          <c:yVal>
            <c:numRef>
              <c:f>'Mål 15'!$Z$31:$Z$32</c:f>
              <c:numCache>
                <c:formatCode>0.00</c:formatCode>
                <c:ptCount val="2"/>
                <c:pt idx="0">
                  <c:v>-10</c:v>
                </c:pt>
                <c:pt idx="1">
                  <c:v>-10</c:v>
                </c:pt>
              </c:numCache>
            </c:numRef>
          </c:yVal>
          <c:smooth val="0"/>
        </c:ser>
        <c:ser>
          <c:idx val="1"/>
          <c:order val="1"/>
          <c:tx>
            <c:strRef>
              <c:f>'Mål 15'!$X$33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15'!$Y$33:$Y$34</c:f>
              <c:numCache>
                <c:formatCode>0.00</c:formatCode>
                <c:ptCount val="2"/>
                <c:pt idx="0">
                  <c:v>-10</c:v>
                </c:pt>
                <c:pt idx="1">
                  <c:v>-10</c:v>
                </c:pt>
              </c:numCache>
            </c:numRef>
          </c:xVal>
          <c:yVal>
            <c:numRef>
              <c:f>'Mål 15'!$Z$33:$Z$34</c:f>
              <c:numCache>
                <c:formatCode>General</c:formatCode>
                <c:ptCount val="2"/>
                <c:pt idx="0">
                  <c:v>-10</c:v>
                </c:pt>
                <c:pt idx="1">
                  <c:v>-10</c:v>
                </c:pt>
              </c:numCache>
            </c:numRef>
          </c:yVal>
          <c:smooth val="0"/>
        </c:ser>
        <c:ser>
          <c:idx val="2"/>
          <c:order val="2"/>
          <c:tx>
            <c:strRef>
              <c:f>'Mål 15'!$X$35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15'!$Y$35:$Y$36</c:f>
              <c:numCache>
                <c:formatCode>0.00</c:formatCode>
                <c:ptCount val="2"/>
                <c:pt idx="0" formatCode="General">
                  <c:v>-10</c:v>
                </c:pt>
                <c:pt idx="1">
                  <c:v>-10</c:v>
                </c:pt>
              </c:numCache>
            </c:numRef>
          </c:xVal>
          <c:yVal>
            <c:numRef>
              <c:f>'Mål 15'!$Z$35:$Z$36</c:f>
              <c:numCache>
                <c:formatCode>General</c:formatCode>
                <c:ptCount val="2"/>
                <c:pt idx="0">
                  <c:v>-10</c:v>
                </c:pt>
                <c:pt idx="1">
                  <c:v>-10</c:v>
                </c:pt>
              </c:numCache>
            </c:numRef>
          </c:yVal>
          <c:smooth val="0"/>
        </c:ser>
        <c:ser>
          <c:idx val="3"/>
          <c:order val="3"/>
          <c:tx>
            <c:strRef>
              <c:f>'Mål 15'!$X$37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15'!$Y$37:$Y$38</c:f>
              <c:numCache>
                <c:formatCode>General</c:formatCode>
                <c:ptCount val="2"/>
                <c:pt idx="0">
                  <c:v>-10</c:v>
                </c:pt>
                <c:pt idx="1">
                  <c:v>-10</c:v>
                </c:pt>
              </c:numCache>
            </c:numRef>
          </c:xVal>
          <c:yVal>
            <c:numRef>
              <c:f>'Mål 15'!$Z$37:$Z$38</c:f>
              <c:numCache>
                <c:formatCode>General</c:formatCode>
                <c:ptCount val="2"/>
                <c:pt idx="0">
                  <c:v>-10</c:v>
                </c:pt>
                <c:pt idx="1">
                  <c:v>-10</c:v>
                </c:pt>
              </c:numCache>
            </c:numRef>
          </c:yVal>
          <c:smooth val="0"/>
        </c:ser>
        <c:ser>
          <c:idx val="4"/>
          <c:order val="4"/>
          <c:tx>
            <c:strRef>
              <c:f>'Mål 15'!$X$39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15'!$Y$39:$Y$40</c:f>
              <c:numCache>
                <c:formatCode>General</c:formatCode>
                <c:ptCount val="2"/>
                <c:pt idx="0">
                  <c:v>-10</c:v>
                </c:pt>
                <c:pt idx="1">
                  <c:v>-10</c:v>
                </c:pt>
              </c:numCache>
            </c:numRef>
          </c:xVal>
          <c:yVal>
            <c:numRef>
              <c:f>'Mål 15'!$Z$39:$Z$40</c:f>
              <c:numCache>
                <c:formatCode>General</c:formatCode>
                <c:ptCount val="2"/>
                <c:pt idx="0">
                  <c:v>-10</c:v>
                </c:pt>
                <c:pt idx="1">
                  <c:v>-10</c:v>
                </c:pt>
              </c:numCache>
            </c:numRef>
          </c:yVal>
          <c:smooth val="0"/>
        </c:ser>
        <c:ser>
          <c:idx val="5"/>
          <c:order val="5"/>
          <c:tx>
            <c:strRef>
              <c:f>'Mål 15'!$X$41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15'!$Y$41:$Y$42</c:f>
              <c:numCache>
                <c:formatCode>General</c:formatCode>
                <c:ptCount val="2"/>
                <c:pt idx="0">
                  <c:v>-10</c:v>
                </c:pt>
                <c:pt idx="1">
                  <c:v>-10</c:v>
                </c:pt>
              </c:numCache>
            </c:numRef>
          </c:xVal>
          <c:yVal>
            <c:numRef>
              <c:f>'Mål 15'!$Z$41:$Z$42</c:f>
              <c:numCache>
                <c:formatCode>General</c:formatCode>
                <c:ptCount val="2"/>
                <c:pt idx="0">
                  <c:v>-10</c:v>
                </c:pt>
                <c:pt idx="1">
                  <c:v>-10</c:v>
                </c:pt>
              </c:numCache>
            </c:numRef>
          </c:yVal>
          <c:smooth val="0"/>
        </c:ser>
        <c:ser>
          <c:idx val="6"/>
          <c:order val="6"/>
          <c:tx>
            <c:strRef>
              <c:f>'Mål 15'!$X$43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15'!$Y$43:$Y$44</c:f>
              <c:numCache>
                <c:formatCode>General</c:formatCode>
                <c:ptCount val="2"/>
                <c:pt idx="0">
                  <c:v>-10</c:v>
                </c:pt>
                <c:pt idx="1">
                  <c:v>-10</c:v>
                </c:pt>
              </c:numCache>
            </c:numRef>
          </c:xVal>
          <c:yVal>
            <c:numRef>
              <c:f>'Mål 15'!$Z$43:$Z$44</c:f>
              <c:numCache>
                <c:formatCode>General</c:formatCode>
                <c:ptCount val="2"/>
                <c:pt idx="0">
                  <c:v>-10</c:v>
                </c:pt>
                <c:pt idx="1">
                  <c:v>-10</c:v>
                </c:pt>
              </c:numCache>
            </c:numRef>
          </c:yVal>
          <c:smooth val="0"/>
        </c:ser>
        <c:ser>
          <c:idx val="7"/>
          <c:order val="7"/>
          <c:tx>
            <c:strRef>
              <c:f>'Mål 15'!$X$45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15'!$Y$45:$Y$46</c:f>
              <c:numCache>
                <c:formatCode>General</c:formatCode>
                <c:ptCount val="2"/>
                <c:pt idx="0">
                  <c:v>-10</c:v>
                </c:pt>
                <c:pt idx="1">
                  <c:v>-10</c:v>
                </c:pt>
              </c:numCache>
            </c:numRef>
          </c:xVal>
          <c:yVal>
            <c:numRef>
              <c:f>'Mål 15'!$Z$45:$Z$46</c:f>
              <c:numCache>
                <c:formatCode>General</c:formatCode>
                <c:ptCount val="2"/>
                <c:pt idx="0">
                  <c:v>-10</c:v>
                </c:pt>
                <c:pt idx="1">
                  <c:v>-10</c:v>
                </c:pt>
              </c:numCache>
            </c:numRef>
          </c:yVal>
          <c:smooth val="0"/>
        </c:ser>
        <c:ser>
          <c:idx val="8"/>
          <c:order val="8"/>
          <c:tx>
            <c:strRef>
              <c:f>'Mål 15'!$X$47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15'!$Y$47:$Y$48</c:f>
              <c:numCache>
                <c:formatCode>General</c:formatCode>
                <c:ptCount val="2"/>
                <c:pt idx="0">
                  <c:v>-10</c:v>
                </c:pt>
                <c:pt idx="1">
                  <c:v>-10</c:v>
                </c:pt>
              </c:numCache>
            </c:numRef>
          </c:xVal>
          <c:yVal>
            <c:numRef>
              <c:f>'Mål 15'!$Z$47:$Z$48</c:f>
              <c:numCache>
                <c:formatCode>General</c:formatCode>
                <c:ptCount val="2"/>
                <c:pt idx="0">
                  <c:v>-10</c:v>
                </c:pt>
                <c:pt idx="1">
                  <c:v>-10</c:v>
                </c:pt>
              </c:numCache>
            </c:numRef>
          </c:yVal>
          <c:smooth val="0"/>
        </c:ser>
        <c:ser>
          <c:idx val="9"/>
          <c:order val="9"/>
          <c:tx>
            <c:strRef>
              <c:f>'Mål 15'!$X$49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15'!$Y$49:$Y$50</c:f>
              <c:numCache>
                <c:formatCode>General</c:formatCode>
                <c:ptCount val="2"/>
                <c:pt idx="0">
                  <c:v>-10</c:v>
                </c:pt>
                <c:pt idx="1">
                  <c:v>-10</c:v>
                </c:pt>
              </c:numCache>
            </c:numRef>
          </c:xVal>
          <c:yVal>
            <c:numRef>
              <c:f>'Mål 15'!$Z$49:$Z$50</c:f>
              <c:numCache>
                <c:formatCode>General</c:formatCode>
                <c:ptCount val="2"/>
                <c:pt idx="0">
                  <c:v>-10</c:v>
                </c:pt>
                <c:pt idx="1">
                  <c:v>-10</c:v>
                </c:pt>
              </c:numCache>
            </c:numRef>
          </c:yVal>
          <c:smooth val="0"/>
        </c:ser>
        <c:ser>
          <c:idx val="10"/>
          <c:order val="10"/>
          <c:tx>
            <c:strRef>
              <c:f>'Mål 15'!$X$51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15'!$Y$51:$Y$52</c:f>
              <c:numCache>
                <c:formatCode>General</c:formatCode>
                <c:ptCount val="2"/>
                <c:pt idx="0">
                  <c:v>-10</c:v>
                </c:pt>
                <c:pt idx="1">
                  <c:v>-10</c:v>
                </c:pt>
              </c:numCache>
            </c:numRef>
          </c:xVal>
          <c:yVal>
            <c:numRef>
              <c:f>'Mål 15'!$Z$51:$Z$52</c:f>
              <c:numCache>
                <c:formatCode>General</c:formatCode>
                <c:ptCount val="2"/>
                <c:pt idx="0">
                  <c:v>-10</c:v>
                </c:pt>
                <c:pt idx="1">
                  <c:v>-10</c:v>
                </c:pt>
              </c:numCache>
            </c:numRef>
          </c:yVal>
          <c:smooth val="0"/>
        </c:ser>
        <c:ser>
          <c:idx val="11"/>
          <c:order val="11"/>
          <c:tx>
            <c:strRef>
              <c:f>'Mål 15'!$X$53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15'!$Y$53:$Y$54</c:f>
              <c:numCache>
                <c:formatCode>General</c:formatCode>
                <c:ptCount val="2"/>
                <c:pt idx="0">
                  <c:v>-10</c:v>
                </c:pt>
                <c:pt idx="1">
                  <c:v>-10</c:v>
                </c:pt>
              </c:numCache>
            </c:numRef>
          </c:xVal>
          <c:yVal>
            <c:numRef>
              <c:f>'Mål 15'!$Z$53:$Z$54</c:f>
              <c:numCache>
                <c:formatCode>General</c:formatCode>
                <c:ptCount val="2"/>
                <c:pt idx="0">
                  <c:v>-10</c:v>
                </c:pt>
                <c:pt idx="1">
                  <c:v>-10</c:v>
                </c:pt>
              </c:numCache>
            </c:numRef>
          </c:yVal>
          <c:smooth val="0"/>
        </c:ser>
        <c:ser>
          <c:idx val="12"/>
          <c:order val="12"/>
          <c:tx>
            <c:strRef>
              <c:f>'Mål 15'!$X$55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15'!$Y$55:$Y$56</c:f>
              <c:numCache>
                <c:formatCode>General</c:formatCode>
                <c:ptCount val="2"/>
                <c:pt idx="0" formatCode="0.00">
                  <c:v>-10</c:v>
                </c:pt>
                <c:pt idx="1">
                  <c:v>-10</c:v>
                </c:pt>
              </c:numCache>
            </c:numRef>
          </c:xVal>
          <c:yVal>
            <c:numRef>
              <c:f>'Mål 15'!$Z$55:$Z$56</c:f>
              <c:numCache>
                <c:formatCode>General</c:formatCode>
                <c:ptCount val="2"/>
                <c:pt idx="0">
                  <c:v>-10</c:v>
                </c:pt>
                <c:pt idx="1">
                  <c:v>-10</c:v>
                </c:pt>
              </c:numCache>
            </c:numRef>
          </c:yVal>
          <c:smooth val="0"/>
        </c:ser>
        <c:ser>
          <c:idx val="13"/>
          <c:order val="13"/>
          <c:tx>
            <c:strRef>
              <c:f>'Mål 15'!$X$57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15'!$Y$57:$Y$58</c:f>
              <c:numCache>
                <c:formatCode>General</c:formatCode>
                <c:ptCount val="2"/>
                <c:pt idx="0">
                  <c:v>-10</c:v>
                </c:pt>
                <c:pt idx="1">
                  <c:v>-10</c:v>
                </c:pt>
              </c:numCache>
            </c:numRef>
          </c:xVal>
          <c:yVal>
            <c:numRef>
              <c:f>'Mål 15'!$Z$57:$Z$58</c:f>
              <c:numCache>
                <c:formatCode>General</c:formatCode>
                <c:ptCount val="2"/>
                <c:pt idx="0">
                  <c:v>-10</c:v>
                </c:pt>
                <c:pt idx="1">
                  <c:v>-10</c:v>
                </c:pt>
              </c:numCache>
            </c:numRef>
          </c:yVal>
          <c:smooth val="0"/>
        </c:ser>
        <c:ser>
          <c:idx val="14"/>
          <c:order val="14"/>
          <c:tx>
            <c:strRef>
              <c:f>'Mål 15'!$X$59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15'!$Y$59:$Y$60</c:f>
              <c:numCache>
                <c:formatCode>General</c:formatCode>
                <c:ptCount val="2"/>
                <c:pt idx="0">
                  <c:v>-10</c:v>
                </c:pt>
                <c:pt idx="1">
                  <c:v>-10</c:v>
                </c:pt>
              </c:numCache>
            </c:numRef>
          </c:xVal>
          <c:yVal>
            <c:numRef>
              <c:f>'Mål 15'!$Z$59:$Z$60</c:f>
              <c:numCache>
                <c:formatCode>General</c:formatCode>
                <c:ptCount val="2"/>
                <c:pt idx="0">
                  <c:v>-10</c:v>
                </c:pt>
                <c:pt idx="1">
                  <c:v>-10</c:v>
                </c:pt>
              </c:numCache>
            </c:numRef>
          </c:yVal>
          <c:smooth val="0"/>
        </c:ser>
        <c:ser>
          <c:idx val="15"/>
          <c:order val="15"/>
          <c:tx>
            <c:strRef>
              <c:f>'Mål 15'!$X$61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15'!$Y$61:$Y$62</c:f>
              <c:numCache>
                <c:formatCode>General</c:formatCode>
                <c:ptCount val="2"/>
                <c:pt idx="0">
                  <c:v>-10</c:v>
                </c:pt>
                <c:pt idx="1">
                  <c:v>-10</c:v>
                </c:pt>
              </c:numCache>
            </c:numRef>
          </c:xVal>
          <c:yVal>
            <c:numRef>
              <c:f>'Mål 15'!$Z$61:$Z$62</c:f>
              <c:numCache>
                <c:formatCode>General</c:formatCode>
                <c:ptCount val="2"/>
                <c:pt idx="0">
                  <c:v>-10</c:v>
                </c:pt>
                <c:pt idx="1">
                  <c:v>-10</c:v>
                </c:pt>
              </c:numCache>
            </c:numRef>
          </c:yVal>
          <c:smooth val="0"/>
        </c:ser>
        <c:ser>
          <c:idx val="16"/>
          <c:order val="16"/>
          <c:tx>
            <c:strRef>
              <c:f>'Mål 15'!$X$63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15'!$Y$63:$Y$64</c:f>
              <c:numCache>
                <c:formatCode>0.00</c:formatCode>
                <c:ptCount val="2"/>
                <c:pt idx="0">
                  <c:v>-10</c:v>
                </c:pt>
                <c:pt idx="1">
                  <c:v>-10</c:v>
                </c:pt>
              </c:numCache>
            </c:numRef>
          </c:xVal>
          <c:yVal>
            <c:numRef>
              <c:f>'Mål 15'!$Z$63:$Z$64</c:f>
              <c:numCache>
                <c:formatCode>0.00</c:formatCode>
                <c:ptCount val="2"/>
                <c:pt idx="0">
                  <c:v>-10</c:v>
                </c:pt>
                <c:pt idx="1">
                  <c:v>-10</c:v>
                </c:pt>
              </c:numCache>
            </c:numRef>
          </c:yVal>
          <c:smooth val="0"/>
        </c:ser>
        <c:ser>
          <c:idx val="17"/>
          <c:order val="17"/>
          <c:tx>
            <c:strRef>
              <c:f>'Mål 15'!$X$65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15'!$Y$65:$Y$66</c:f>
              <c:numCache>
                <c:formatCode>0.00</c:formatCode>
                <c:ptCount val="2"/>
                <c:pt idx="0">
                  <c:v>-10</c:v>
                </c:pt>
                <c:pt idx="1">
                  <c:v>-10</c:v>
                </c:pt>
              </c:numCache>
            </c:numRef>
          </c:xVal>
          <c:yVal>
            <c:numRef>
              <c:f>'Mål 15'!$Z$65:$Z$66</c:f>
              <c:numCache>
                <c:formatCode>0.00</c:formatCode>
                <c:ptCount val="2"/>
                <c:pt idx="0">
                  <c:v>-10</c:v>
                </c:pt>
                <c:pt idx="1">
                  <c:v>-10</c:v>
                </c:pt>
              </c:numCache>
            </c:numRef>
          </c:yVal>
          <c:smooth val="0"/>
        </c:ser>
        <c:ser>
          <c:idx val="18"/>
          <c:order val="18"/>
          <c:tx>
            <c:strRef>
              <c:f>'Mål 15'!$X$67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15'!$Y$67:$Y$68</c:f>
              <c:numCache>
                <c:formatCode>0.00</c:formatCode>
                <c:ptCount val="2"/>
                <c:pt idx="0">
                  <c:v>-10</c:v>
                </c:pt>
                <c:pt idx="1">
                  <c:v>-10</c:v>
                </c:pt>
              </c:numCache>
            </c:numRef>
          </c:xVal>
          <c:yVal>
            <c:numRef>
              <c:f>'Mål 15'!$Z$67:$Z$68</c:f>
              <c:numCache>
                <c:formatCode>0.00</c:formatCode>
                <c:ptCount val="2"/>
                <c:pt idx="0">
                  <c:v>-10</c:v>
                </c:pt>
                <c:pt idx="1">
                  <c:v>-10</c:v>
                </c:pt>
              </c:numCache>
            </c:numRef>
          </c:yVal>
          <c:smooth val="0"/>
        </c:ser>
        <c:ser>
          <c:idx val="19"/>
          <c:order val="19"/>
          <c:tx>
            <c:strRef>
              <c:f>'Mål 15'!$X$69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15'!$Y$69:$Y$70</c:f>
              <c:numCache>
                <c:formatCode>0.00</c:formatCode>
                <c:ptCount val="2"/>
                <c:pt idx="0">
                  <c:v>-10</c:v>
                </c:pt>
                <c:pt idx="1">
                  <c:v>-10</c:v>
                </c:pt>
              </c:numCache>
            </c:numRef>
          </c:xVal>
          <c:yVal>
            <c:numRef>
              <c:f>'Mål 15'!$Z$69:$Z$70</c:f>
              <c:numCache>
                <c:formatCode>0.00</c:formatCode>
                <c:ptCount val="2"/>
                <c:pt idx="0">
                  <c:v>-10</c:v>
                </c:pt>
                <c:pt idx="1">
                  <c:v>-10</c:v>
                </c:pt>
              </c:numCache>
            </c:numRef>
          </c:yVal>
          <c:smooth val="0"/>
        </c:ser>
        <c:ser>
          <c:idx val="20"/>
          <c:order val="20"/>
          <c:tx>
            <c:strRef>
              <c:f>'Mål 15'!$X$71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15'!$Y$71:$Y$72</c:f>
              <c:numCache>
                <c:formatCode>0.00</c:formatCode>
                <c:ptCount val="2"/>
                <c:pt idx="0">
                  <c:v>-10</c:v>
                </c:pt>
                <c:pt idx="1">
                  <c:v>-10</c:v>
                </c:pt>
              </c:numCache>
            </c:numRef>
          </c:xVal>
          <c:yVal>
            <c:numRef>
              <c:f>'Mål 15'!$Z$71:$Z$72</c:f>
              <c:numCache>
                <c:formatCode>0.00</c:formatCode>
                <c:ptCount val="2"/>
                <c:pt idx="0">
                  <c:v>-10</c:v>
                </c:pt>
                <c:pt idx="1">
                  <c:v>-10</c:v>
                </c:pt>
              </c:numCache>
            </c:numRef>
          </c:yVal>
          <c:smooth val="0"/>
        </c:ser>
        <c:dLbls>
          <c:showLegendKey val="0"/>
          <c:showVal val="0"/>
          <c:showCatName val="0"/>
          <c:showSerName val="1"/>
          <c:showPercent val="0"/>
          <c:showBubbleSize val="0"/>
        </c:dLbls>
        <c:axId val="365158400"/>
        <c:axId val="365160320"/>
      </c:scatterChart>
      <c:valAx>
        <c:axId val="36515840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65160320"/>
        <c:crosses val="autoZero"/>
        <c:crossBetween val="midCat"/>
        <c:majorUnit val="1"/>
        <c:minorUnit val="1"/>
      </c:valAx>
      <c:valAx>
        <c:axId val="36516032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6515840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16'!$X$31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16'!$Y$31:$Y$32</c:f>
              <c:numCache>
                <c:formatCode>0.00</c:formatCode>
                <c:ptCount val="2"/>
                <c:pt idx="0">
                  <c:v>-10</c:v>
                </c:pt>
                <c:pt idx="1">
                  <c:v>-10</c:v>
                </c:pt>
              </c:numCache>
            </c:numRef>
          </c:xVal>
          <c:yVal>
            <c:numRef>
              <c:f>'Mål 16'!$Z$31:$Z$32</c:f>
              <c:numCache>
                <c:formatCode>0.00</c:formatCode>
                <c:ptCount val="2"/>
                <c:pt idx="0">
                  <c:v>-10</c:v>
                </c:pt>
                <c:pt idx="1">
                  <c:v>-10</c:v>
                </c:pt>
              </c:numCache>
            </c:numRef>
          </c:yVal>
          <c:smooth val="0"/>
        </c:ser>
        <c:ser>
          <c:idx val="1"/>
          <c:order val="1"/>
          <c:tx>
            <c:strRef>
              <c:f>'Mål 16'!$X$33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16'!$Y$33:$Y$34</c:f>
              <c:numCache>
                <c:formatCode>0.00</c:formatCode>
                <c:ptCount val="2"/>
                <c:pt idx="0">
                  <c:v>-10</c:v>
                </c:pt>
                <c:pt idx="1">
                  <c:v>-10</c:v>
                </c:pt>
              </c:numCache>
            </c:numRef>
          </c:xVal>
          <c:yVal>
            <c:numRef>
              <c:f>'Mål 16'!$Z$33:$Z$34</c:f>
              <c:numCache>
                <c:formatCode>General</c:formatCode>
                <c:ptCount val="2"/>
                <c:pt idx="0">
                  <c:v>-10</c:v>
                </c:pt>
                <c:pt idx="1">
                  <c:v>-10</c:v>
                </c:pt>
              </c:numCache>
            </c:numRef>
          </c:yVal>
          <c:smooth val="0"/>
        </c:ser>
        <c:ser>
          <c:idx val="2"/>
          <c:order val="2"/>
          <c:tx>
            <c:strRef>
              <c:f>'Mål 16'!$X$35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16'!$Y$35:$Y$36</c:f>
              <c:numCache>
                <c:formatCode>0.00</c:formatCode>
                <c:ptCount val="2"/>
                <c:pt idx="0" formatCode="General">
                  <c:v>-10</c:v>
                </c:pt>
                <c:pt idx="1">
                  <c:v>-10</c:v>
                </c:pt>
              </c:numCache>
            </c:numRef>
          </c:xVal>
          <c:yVal>
            <c:numRef>
              <c:f>'Mål 16'!$Z$35:$Z$36</c:f>
              <c:numCache>
                <c:formatCode>General</c:formatCode>
                <c:ptCount val="2"/>
                <c:pt idx="0">
                  <c:v>-10</c:v>
                </c:pt>
                <c:pt idx="1">
                  <c:v>-10</c:v>
                </c:pt>
              </c:numCache>
            </c:numRef>
          </c:yVal>
          <c:smooth val="0"/>
        </c:ser>
        <c:ser>
          <c:idx val="3"/>
          <c:order val="3"/>
          <c:tx>
            <c:strRef>
              <c:f>'Mål 16'!$X$37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16'!$Y$37:$Y$38</c:f>
              <c:numCache>
                <c:formatCode>General</c:formatCode>
                <c:ptCount val="2"/>
                <c:pt idx="0">
                  <c:v>-10</c:v>
                </c:pt>
                <c:pt idx="1">
                  <c:v>-10</c:v>
                </c:pt>
              </c:numCache>
            </c:numRef>
          </c:xVal>
          <c:yVal>
            <c:numRef>
              <c:f>'Mål 16'!$Z$37:$Z$38</c:f>
              <c:numCache>
                <c:formatCode>General</c:formatCode>
                <c:ptCount val="2"/>
                <c:pt idx="0">
                  <c:v>-10</c:v>
                </c:pt>
                <c:pt idx="1">
                  <c:v>-10</c:v>
                </c:pt>
              </c:numCache>
            </c:numRef>
          </c:yVal>
          <c:smooth val="0"/>
        </c:ser>
        <c:ser>
          <c:idx val="4"/>
          <c:order val="4"/>
          <c:tx>
            <c:strRef>
              <c:f>'Mål 16'!$X$39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16'!$Y$39:$Y$40</c:f>
              <c:numCache>
                <c:formatCode>General</c:formatCode>
                <c:ptCount val="2"/>
                <c:pt idx="0">
                  <c:v>-10</c:v>
                </c:pt>
                <c:pt idx="1">
                  <c:v>-10</c:v>
                </c:pt>
              </c:numCache>
            </c:numRef>
          </c:xVal>
          <c:yVal>
            <c:numRef>
              <c:f>'Mål 16'!$Z$39:$Z$40</c:f>
              <c:numCache>
                <c:formatCode>General</c:formatCode>
                <c:ptCount val="2"/>
                <c:pt idx="0">
                  <c:v>-10</c:v>
                </c:pt>
                <c:pt idx="1">
                  <c:v>-10</c:v>
                </c:pt>
              </c:numCache>
            </c:numRef>
          </c:yVal>
          <c:smooth val="0"/>
        </c:ser>
        <c:ser>
          <c:idx val="5"/>
          <c:order val="5"/>
          <c:tx>
            <c:strRef>
              <c:f>'Mål 16'!$X$41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16'!$Y$41:$Y$42</c:f>
              <c:numCache>
                <c:formatCode>General</c:formatCode>
                <c:ptCount val="2"/>
                <c:pt idx="0">
                  <c:v>-10</c:v>
                </c:pt>
                <c:pt idx="1">
                  <c:v>-10</c:v>
                </c:pt>
              </c:numCache>
            </c:numRef>
          </c:xVal>
          <c:yVal>
            <c:numRef>
              <c:f>'Mål 16'!$Z$41:$Z$42</c:f>
              <c:numCache>
                <c:formatCode>General</c:formatCode>
                <c:ptCount val="2"/>
                <c:pt idx="0">
                  <c:v>-10</c:v>
                </c:pt>
                <c:pt idx="1">
                  <c:v>-10</c:v>
                </c:pt>
              </c:numCache>
            </c:numRef>
          </c:yVal>
          <c:smooth val="0"/>
        </c:ser>
        <c:ser>
          <c:idx val="6"/>
          <c:order val="6"/>
          <c:tx>
            <c:strRef>
              <c:f>'Mål 16'!$X$43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16'!$Y$43:$Y$44</c:f>
              <c:numCache>
                <c:formatCode>General</c:formatCode>
                <c:ptCount val="2"/>
                <c:pt idx="0">
                  <c:v>-10</c:v>
                </c:pt>
                <c:pt idx="1">
                  <c:v>-10</c:v>
                </c:pt>
              </c:numCache>
            </c:numRef>
          </c:xVal>
          <c:yVal>
            <c:numRef>
              <c:f>'Mål 16'!$Z$43:$Z$44</c:f>
              <c:numCache>
                <c:formatCode>General</c:formatCode>
                <c:ptCount val="2"/>
                <c:pt idx="0">
                  <c:v>-10</c:v>
                </c:pt>
                <c:pt idx="1">
                  <c:v>-10</c:v>
                </c:pt>
              </c:numCache>
            </c:numRef>
          </c:yVal>
          <c:smooth val="0"/>
        </c:ser>
        <c:ser>
          <c:idx val="7"/>
          <c:order val="7"/>
          <c:tx>
            <c:strRef>
              <c:f>'Mål 16'!$X$45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16'!$Y$45:$Y$46</c:f>
              <c:numCache>
                <c:formatCode>General</c:formatCode>
                <c:ptCount val="2"/>
                <c:pt idx="0">
                  <c:v>-10</c:v>
                </c:pt>
                <c:pt idx="1">
                  <c:v>-10</c:v>
                </c:pt>
              </c:numCache>
            </c:numRef>
          </c:xVal>
          <c:yVal>
            <c:numRef>
              <c:f>'Mål 16'!$Z$45:$Z$46</c:f>
              <c:numCache>
                <c:formatCode>General</c:formatCode>
                <c:ptCount val="2"/>
                <c:pt idx="0">
                  <c:v>-10</c:v>
                </c:pt>
                <c:pt idx="1">
                  <c:v>-10</c:v>
                </c:pt>
              </c:numCache>
            </c:numRef>
          </c:yVal>
          <c:smooth val="0"/>
        </c:ser>
        <c:ser>
          <c:idx val="8"/>
          <c:order val="8"/>
          <c:tx>
            <c:strRef>
              <c:f>'Mål 16'!$X$47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16'!$Y$47:$Y$48</c:f>
              <c:numCache>
                <c:formatCode>General</c:formatCode>
                <c:ptCount val="2"/>
                <c:pt idx="0">
                  <c:v>-10</c:v>
                </c:pt>
                <c:pt idx="1">
                  <c:v>-10</c:v>
                </c:pt>
              </c:numCache>
            </c:numRef>
          </c:xVal>
          <c:yVal>
            <c:numRef>
              <c:f>'Mål 16'!$Z$47:$Z$48</c:f>
              <c:numCache>
                <c:formatCode>General</c:formatCode>
                <c:ptCount val="2"/>
                <c:pt idx="0">
                  <c:v>-10</c:v>
                </c:pt>
                <c:pt idx="1">
                  <c:v>-10</c:v>
                </c:pt>
              </c:numCache>
            </c:numRef>
          </c:yVal>
          <c:smooth val="0"/>
        </c:ser>
        <c:ser>
          <c:idx val="9"/>
          <c:order val="9"/>
          <c:tx>
            <c:strRef>
              <c:f>'Mål 16'!$X$49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16'!$Y$49:$Y$50</c:f>
              <c:numCache>
                <c:formatCode>General</c:formatCode>
                <c:ptCount val="2"/>
                <c:pt idx="0">
                  <c:v>-10</c:v>
                </c:pt>
                <c:pt idx="1">
                  <c:v>-10</c:v>
                </c:pt>
              </c:numCache>
            </c:numRef>
          </c:xVal>
          <c:yVal>
            <c:numRef>
              <c:f>'Mål 16'!$Z$49:$Z$50</c:f>
              <c:numCache>
                <c:formatCode>General</c:formatCode>
                <c:ptCount val="2"/>
                <c:pt idx="0">
                  <c:v>-10</c:v>
                </c:pt>
                <c:pt idx="1">
                  <c:v>-10</c:v>
                </c:pt>
              </c:numCache>
            </c:numRef>
          </c:yVal>
          <c:smooth val="0"/>
        </c:ser>
        <c:ser>
          <c:idx val="10"/>
          <c:order val="10"/>
          <c:tx>
            <c:strRef>
              <c:f>'Mål 16'!$X$51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16'!$Y$51:$Y$52</c:f>
              <c:numCache>
                <c:formatCode>General</c:formatCode>
                <c:ptCount val="2"/>
                <c:pt idx="0">
                  <c:v>-10</c:v>
                </c:pt>
                <c:pt idx="1">
                  <c:v>-10</c:v>
                </c:pt>
              </c:numCache>
            </c:numRef>
          </c:xVal>
          <c:yVal>
            <c:numRef>
              <c:f>'Mål 16'!$Z$51:$Z$52</c:f>
              <c:numCache>
                <c:formatCode>General</c:formatCode>
                <c:ptCount val="2"/>
                <c:pt idx="0">
                  <c:v>-10</c:v>
                </c:pt>
                <c:pt idx="1">
                  <c:v>-10</c:v>
                </c:pt>
              </c:numCache>
            </c:numRef>
          </c:yVal>
          <c:smooth val="0"/>
        </c:ser>
        <c:ser>
          <c:idx val="11"/>
          <c:order val="11"/>
          <c:tx>
            <c:strRef>
              <c:f>'Mål 16'!$X$53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16'!$Y$53:$Y$54</c:f>
              <c:numCache>
                <c:formatCode>General</c:formatCode>
                <c:ptCount val="2"/>
                <c:pt idx="0">
                  <c:v>-10</c:v>
                </c:pt>
                <c:pt idx="1">
                  <c:v>-10</c:v>
                </c:pt>
              </c:numCache>
            </c:numRef>
          </c:xVal>
          <c:yVal>
            <c:numRef>
              <c:f>'Mål 16'!$Z$53:$Z$54</c:f>
              <c:numCache>
                <c:formatCode>General</c:formatCode>
                <c:ptCount val="2"/>
                <c:pt idx="0">
                  <c:v>-10</c:v>
                </c:pt>
                <c:pt idx="1">
                  <c:v>-10</c:v>
                </c:pt>
              </c:numCache>
            </c:numRef>
          </c:yVal>
          <c:smooth val="0"/>
        </c:ser>
        <c:ser>
          <c:idx val="12"/>
          <c:order val="12"/>
          <c:tx>
            <c:strRef>
              <c:f>'Mål 16'!$X$55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16'!$Y$55:$Y$56</c:f>
              <c:numCache>
                <c:formatCode>General</c:formatCode>
                <c:ptCount val="2"/>
                <c:pt idx="0" formatCode="0.00">
                  <c:v>-10</c:v>
                </c:pt>
                <c:pt idx="1">
                  <c:v>-10</c:v>
                </c:pt>
              </c:numCache>
            </c:numRef>
          </c:xVal>
          <c:yVal>
            <c:numRef>
              <c:f>'Mål 16'!$Z$55:$Z$56</c:f>
              <c:numCache>
                <c:formatCode>General</c:formatCode>
                <c:ptCount val="2"/>
                <c:pt idx="0">
                  <c:v>-10</c:v>
                </c:pt>
                <c:pt idx="1">
                  <c:v>-10</c:v>
                </c:pt>
              </c:numCache>
            </c:numRef>
          </c:yVal>
          <c:smooth val="0"/>
        </c:ser>
        <c:ser>
          <c:idx val="13"/>
          <c:order val="13"/>
          <c:tx>
            <c:strRef>
              <c:f>'Mål 16'!$X$57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16'!$Y$57:$Y$58</c:f>
              <c:numCache>
                <c:formatCode>General</c:formatCode>
                <c:ptCount val="2"/>
                <c:pt idx="0">
                  <c:v>-10</c:v>
                </c:pt>
                <c:pt idx="1">
                  <c:v>-10</c:v>
                </c:pt>
              </c:numCache>
            </c:numRef>
          </c:xVal>
          <c:yVal>
            <c:numRef>
              <c:f>'Mål 16'!$Z$57:$Z$58</c:f>
              <c:numCache>
                <c:formatCode>General</c:formatCode>
                <c:ptCount val="2"/>
                <c:pt idx="0">
                  <c:v>-10</c:v>
                </c:pt>
                <c:pt idx="1">
                  <c:v>-10</c:v>
                </c:pt>
              </c:numCache>
            </c:numRef>
          </c:yVal>
          <c:smooth val="0"/>
        </c:ser>
        <c:ser>
          <c:idx val="14"/>
          <c:order val="14"/>
          <c:tx>
            <c:strRef>
              <c:f>'Mål 16'!$X$59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16'!$Y$59:$Y$60</c:f>
              <c:numCache>
                <c:formatCode>General</c:formatCode>
                <c:ptCount val="2"/>
                <c:pt idx="0">
                  <c:v>-10</c:v>
                </c:pt>
                <c:pt idx="1">
                  <c:v>-10</c:v>
                </c:pt>
              </c:numCache>
            </c:numRef>
          </c:xVal>
          <c:yVal>
            <c:numRef>
              <c:f>'Mål 16'!$Z$59:$Z$60</c:f>
              <c:numCache>
                <c:formatCode>General</c:formatCode>
                <c:ptCount val="2"/>
                <c:pt idx="0">
                  <c:v>-10</c:v>
                </c:pt>
                <c:pt idx="1">
                  <c:v>-10</c:v>
                </c:pt>
              </c:numCache>
            </c:numRef>
          </c:yVal>
          <c:smooth val="0"/>
        </c:ser>
        <c:ser>
          <c:idx val="15"/>
          <c:order val="15"/>
          <c:tx>
            <c:strRef>
              <c:f>'Mål 16'!$X$61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16'!$Y$61:$Y$62</c:f>
              <c:numCache>
                <c:formatCode>General</c:formatCode>
                <c:ptCount val="2"/>
                <c:pt idx="0">
                  <c:v>-10</c:v>
                </c:pt>
                <c:pt idx="1">
                  <c:v>-10</c:v>
                </c:pt>
              </c:numCache>
            </c:numRef>
          </c:xVal>
          <c:yVal>
            <c:numRef>
              <c:f>'Mål 16'!$Z$61:$Z$62</c:f>
              <c:numCache>
                <c:formatCode>General</c:formatCode>
                <c:ptCount val="2"/>
                <c:pt idx="0">
                  <c:v>-10</c:v>
                </c:pt>
                <c:pt idx="1">
                  <c:v>-10</c:v>
                </c:pt>
              </c:numCache>
            </c:numRef>
          </c:yVal>
          <c:smooth val="0"/>
        </c:ser>
        <c:ser>
          <c:idx val="16"/>
          <c:order val="16"/>
          <c:tx>
            <c:strRef>
              <c:f>'Mål 16'!$X$63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16'!$Y$63:$Y$64</c:f>
              <c:numCache>
                <c:formatCode>0.00</c:formatCode>
                <c:ptCount val="2"/>
                <c:pt idx="0">
                  <c:v>-10</c:v>
                </c:pt>
                <c:pt idx="1">
                  <c:v>-10</c:v>
                </c:pt>
              </c:numCache>
            </c:numRef>
          </c:xVal>
          <c:yVal>
            <c:numRef>
              <c:f>'Mål 16'!$Z$63:$Z$64</c:f>
              <c:numCache>
                <c:formatCode>0.00</c:formatCode>
                <c:ptCount val="2"/>
                <c:pt idx="0">
                  <c:v>-10</c:v>
                </c:pt>
                <c:pt idx="1">
                  <c:v>-10</c:v>
                </c:pt>
              </c:numCache>
            </c:numRef>
          </c:yVal>
          <c:smooth val="0"/>
        </c:ser>
        <c:ser>
          <c:idx val="17"/>
          <c:order val="17"/>
          <c:tx>
            <c:strRef>
              <c:f>'Mål 16'!$X$65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16'!$Y$65:$Y$66</c:f>
              <c:numCache>
                <c:formatCode>0.00</c:formatCode>
                <c:ptCount val="2"/>
                <c:pt idx="0">
                  <c:v>-10</c:v>
                </c:pt>
                <c:pt idx="1">
                  <c:v>-10</c:v>
                </c:pt>
              </c:numCache>
            </c:numRef>
          </c:xVal>
          <c:yVal>
            <c:numRef>
              <c:f>'Mål 16'!$Z$65:$Z$66</c:f>
              <c:numCache>
                <c:formatCode>0.00</c:formatCode>
                <c:ptCount val="2"/>
                <c:pt idx="0">
                  <c:v>-10</c:v>
                </c:pt>
                <c:pt idx="1">
                  <c:v>-10</c:v>
                </c:pt>
              </c:numCache>
            </c:numRef>
          </c:yVal>
          <c:smooth val="0"/>
        </c:ser>
        <c:ser>
          <c:idx val="18"/>
          <c:order val="18"/>
          <c:tx>
            <c:strRef>
              <c:f>'Mål 16'!$X$67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16'!$Y$67:$Y$68</c:f>
              <c:numCache>
                <c:formatCode>0.00</c:formatCode>
                <c:ptCount val="2"/>
                <c:pt idx="0">
                  <c:v>-10</c:v>
                </c:pt>
                <c:pt idx="1">
                  <c:v>-10</c:v>
                </c:pt>
              </c:numCache>
            </c:numRef>
          </c:xVal>
          <c:yVal>
            <c:numRef>
              <c:f>'Mål 16'!$Z$67:$Z$68</c:f>
              <c:numCache>
                <c:formatCode>0.00</c:formatCode>
                <c:ptCount val="2"/>
                <c:pt idx="0">
                  <c:v>-10</c:v>
                </c:pt>
                <c:pt idx="1">
                  <c:v>-10</c:v>
                </c:pt>
              </c:numCache>
            </c:numRef>
          </c:yVal>
          <c:smooth val="0"/>
        </c:ser>
        <c:ser>
          <c:idx val="19"/>
          <c:order val="19"/>
          <c:tx>
            <c:strRef>
              <c:f>'Mål 16'!$X$69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16'!$Y$69:$Y$70</c:f>
              <c:numCache>
                <c:formatCode>0.00</c:formatCode>
                <c:ptCount val="2"/>
                <c:pt idx="0">
                  <c:v>-10</c:v>
                </c:pt>
                <c:pt idx="1">
                  <c:v>-10</c:v>
                </c:pt>
              </c:numCache>
            </c:numRef>
          </c:xVal>
          <c:yVal>
            <c:numRef>
              <c:f>'Mål 16'!$Z$69:$Z$70</c:f>
              <c:numCache>
                <c:formatCode>0.00</c:formatCode>
                <c:ptCount val="2"/>
                <c:pt idx="0">
                  <c:v>-10</c:v>
                </c:pt>
                <c:pt idx="1">
                  <c:v>-10</c:v>
                </c:pt>
              </c:numCache>
            </c:numRef>
          </c:yVal>
          <c:smooth val="0"/>
        </c:ser>
        <c:ser>
          <c:idx val="20"/>
          <c:order val="20"/>
          <c:tx>
            <c:strRef>
              <c:f>'Mål 16'!$X$71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16'!$Y$71:$Y$72</c:f>
              <c:numCache>
                <c:formatCode>0.00</c:formatCode>
                <c:ptCount val="2"/>
                <c:pt idx="0">
                  <c:v>-10</c:v>
                </c:pt>
                <c:pt idx="1">
                  <c:v>-10</c:v>
                </c:pt>
              </c:numCache>
            </c:numRef>
          </c:xVal>
          <c:yVal>
            <c:numRef>
              <c:f>'Mål 16'!$Z$71:$Z$72</c:f>
              <c:numCache>
                <c:formatCode>0.00</c:formatCode>
                <c:ptCount val="2"/>
                <c:pt idx="0">
                  <c:v>-10</c:v>
                </c:pt>
                <c:pt idx="1">
                  <c:v>-10</c:v>
                </c:pt>
              </c:numCache>
            </c:numRef>
          </c:yVal>
          <c:smooth val="0"/>
        </c:ser>
        <c:dLbls>
          <c:showLegendKey val="0"/>
          <c:showVal val="0"/>
          <c:showCatName val="0"/>
          <c:showSerName val="1"/>
          <c:showPercent val="0"/>
          <c:showBubbleSize val="0"/>
        </c:dLbls>
        <c:axId val="375272192"/>
        <c:axId val="375274112"/>
      </c:scatterChart>
      <c:valAx>
        <c:axId val="37527219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75274112"/>
        <c:crosses val="autoZero"/>
        <c:crossBetween val="midCat"/>
        <c:majorUnit val="1"/>
        <c:minorUnit val="1"/>
      </c:valAx>
      <c:valAx>
        <c:axId val="37527411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7527219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17'!$X$31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17'!$Y$31:$Y$32</c:f>
              <c:numCache>
                <c:formatCode>0.00</c:formatCode>
                <c:ptCount val="2"/>
                <c:pt idx="0">
                  <c:v>-10</c:v>
                </c:pt>
                <c:pt idx="1">
                  <c:v>-10</c:v>
                </c:pt>
              </c:numCache>
            </c:numRef>
          </c:xVal>
          <c:yVal>
            <c:numRef>
              <c:f>'Mål 17'!$Z$31:$Z$32</c:f>
              <c:numCache>
                <c:formatCode>0.00</c:formatCode>
                <c:ptCount val="2"/>
                <c:pt idx="0">
                  <c:v>-10</c:v>
                </c:pt>
                <c:pt idx="1">
                  <c:v>-10</c:v>
                </c:pt>
              </c:numCache>
            </c:numRef>
          </c:yVal>
          <c:smooth val="0"/>
        </c:ser>
        <c:ser>
          <c:idx val="1"/>
          <c:order val="1"/>
          <c:tx>
            <c:strRef>
              <c:f>'Mål 17'!$X$33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17'!$Y$33:$Y$34</c:f>
              <c:numCache>
                <c:formatCode>0.00</c:formatCode>
                <c:ptCount val="2"/>
                <c:pt idx="0">
                  <c:v>-10</c:v>
                </c:pt>
                <c:pt idx="1">
                  <c:v>-10</c:v>
                </c:pt>
              </c:numCache>
            </c:numRef>
          </c:xVal>
          <c:yVal>
            <c:numRef>
              <c:f>'Mål 17'!$Z$33:$Z$34</c:f>
              <c:numCache>
                <c:formatCode>General</c:formatCode>
                <c:ptCount val="2"/>
                <c:pt idx="0">
                  <c:v>-10</c:v>
                </c:pt>
                <c:pt idx="1">
                  <c:v>-10</c:v>
                </c:pt>
              </c:numCache>
            </c:numRef>
          </c:yVal>
          <c:smooth val="0"/>
        </c:ser>
        <c:ser>
          <c:idx val="2"/>
          <c:order val="2"/>
          <c:tx>
            <c:strRef>
              <c:f>'Mål 17'!$X$35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17'!$Y$35:$Y$36</c:f>
              <c:numCache>
                <c:formatCode>0.00</c:formatCode>
                <c:ptCount val="2"/>
                <c:pt idx="0" formatCode="General">
                  <c:v>-10</c:v>
                </c:pt>
                <c:pt idx="1">
                  <c:v>-10</c:v>
                </c:pt>
              </c:numCache>
            </c:numRef>
          </c:xVal>
          <c:yVal>
            <c:numRef>
              <c:f>'Mål 17'!$Z$35:$Z$36</c:f>
              <c:numCache>
                <c:formatCode>General</c:formatCode>
                <c:ptCount val="2"/>
                <c:pt idx="0">
                  <c:v>-10</c:v>
                </c:pt>
                <c:pt idx="1">
                  <c:v>-10</c:v>
                </c:pt>
              </c:numCache>
            </c:numRef>
          </c:yVal>
          <c:smooth val="0"/>
        </c:ser>
        <c:ser>
          <c:idx val="3"/>
          <c:order val="3"/>
          <c:tx>
            <c:strRef>
              <c:f>'Mål 17'!$X$37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17'!$Y$37:$Y$38</c:f>
              <c:numCache>
                <c:formatCode>General</c:formatCode>
                <c:ptCount val="2"/>
                <c:pt idx="0">
                  <c:v>-10</c:v>
                </c:pt>
                <c:pt idx="1">
                  <c:v>-10</c:v>
                </c:pt>
              </c:numCache>
            </c:numRef>
          </c:xVal>
          <c:yVal>
            <c:numRef>
              <c:f>'Mål 17'!$Z$37:$Z$38</c:f>
              <c:numCache>
                <c:formatCode>General</c:formatCode>
                <c:ptCount val="2"/>
                <c:pt idx="0">
                  <c:v>-10</c:v>
                </c:pt>
                <c:pt idx="1">
                  <c:v>-10</c:v>
                </c:pt>
              </c:numCache>
            </c:numRef>
          </c:yVal>
          <c:smooth val="0"/>
        </c:ser>
        <c:ser>
          <c:idx val="4"/>
          <c:order val="4"/>
          <c:tx>
            <c:strRef>
              <c:f>'Mål 17'!$X$39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17'!$Y$39:$Y$40</c:f>
              <c:numCache>
                <c:formatCode>General</c:formatCode>
                <c:ptCount val="2"/>
                <c:pt idx="0">
                  <c:v>-10</c:v>
                </c:pt>
                <c:pt idx="1">
                  <c:v>-10</c:v>
                </c:pt>
              </c:numCache>
            </c:numRef>
          </c:xVal>
          <c:yVal>
            <c:numRef>
              <c:f>'Mål 17'!$Z$39:$Z$40</c:f>
              <c:numCache>
                <c:formatCode>General</c:formatCode>
                <c:ptCount val="2"/>
                <c:pt idx="0">
                  <c:v>-10</c:v>
                </c:pt>
                <c:pt idx="1">
                  <c:v>-10</c:v>
                </c:pt>
              </c:numCache>
            </c:numRef>
          </c:yVal>
          <c:smooth val="0"/>
        </c:ser>
        <c:ser>
          <c:idx val="5"/>
          <c:order val="5"/>
          <c:tx>
            <c:strRef>
              <c:f>'Mål 17'!$X$41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17'!$Y$41:$Y$42</c:f>
              <c:numCache>
                <c:formatCode>General</c:formatCode>
                <c:ptCount val="2"/>
                <c:pt idx="0">
                  <c:v>-10</c:v>
                </c:pt>
                <c:pt idx="1">
                  <c:v>-10</c:v>
                </c:pt>
              </c:numCache>
            </c:numRef>
          </c:xVal>
          <c:yVal>
            <c:numRef>
              <c:f>'Mål 17'!$Z$41:$Z$42</c:f>
              <c:numCache>
                <c:formatCode>General</c:formatCode>
                <c:ptCount val="2"/>
                <c:pt idx="0">
                  <c:v>-10</c:v>
                </c:pt>
                <c:pt idx="1">
                  <c:v>-10</c:v>
                </c:pt>
              </c:numCache>
            </c:numRef>
          </c:yVal>
          <c:smooth val="0"/>
        </c:ser>
        <c:ser>
          <c:idx val="6"/>
          <c:order val="6"/>
          <c:tx>
            <c:strRef>
              <c:f>'Mål 17'!$X$43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17'!$Y$43:$Y$44</c:f>
              <c:numCache>
                <c:formatCode>General</c:formatCode>
                <c:ptCount val="2"/>
                <c:pt idx="0">
                  <c:v>-10</c:v>
                </c:pt>
                <c:pt idx="1">
                  <c:v>-10</c:v>
                </c:pt>
              </c:numCache>
            </c:numRef>
          </c:xVal>
          <c:yVal>
            <c:numRef>
              <c:f>'Mål 17'!$Z$43:$Z$44</c:f>
              <c:numCache>
                <c:formatCode>General</c:formatCode>
                <c:ptCount val="2"/>
                <c:pt idx="0">
                  <c:v>-10</c:v>
                </c:pt>
                <c:pt idx="1">
                  <c:v>-10</c:v>
                </c:pt>
              </c:numCache>
            </c:numRef>
          </c:yVal>
          <c:smooth val="0"/>
        </c:ser>
        <c:ser>
          <c:idx val="7"/>
          <c:order val="7"/>
          <c:tx>
            <c:strRef>
              <c:f>'Mål 17'!$X$45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17'!$Y$45:$Y$46</c:f>
              <c:numCache>
                <c:formatCode>General</c:formatCode>
                <c:ptCount val="2"/>
                <c:pt idx="0">
                  <c:v>-10</c:v>
                </c:pt>
                <c:pt idx="1">
                  <c:v>-10</c:v>
                </c:pt>
              </c:numCache>
            </c:numRef>
          </c:xVal>
          <c:yVal>
            <c:numRef>
              <c:f>'Mål 17'!$Z$45:$Z$46</c:f>
              <c:numCache>
                <c:formatCode>General</c:formatCode>
                <c:ptCount val="2"/>
                <c:pt idx="0">
                  <c:v>-10</c:v>
                </c:pt>
                <c:pt idx="1">
                  <c:v>-10</c:v>
                </c:pt>
              </c:numCache>
            </c:numRef>
          </c:yVal>
          <c:smooth val="0"/>
        </c:ser>
        <c:ser>
          <c:idx val="8"/>
          <c:order val="8"/>
          <c:tx>
            <c:strRef>
              <c:f>'Mål 17'!$X$47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17'!$Y$47:$Y$48</c:f>
              <c:numCache>
                <c:formatCode>General</c:formatCode>
                <c:ptCount val="2"/>
                <c:pt idx="0">
                  <c:v>-10</c:v>
                </c:pt>
                <c:pt idx="1">
                  <c:v>-10</c:v>
                </c:pt>
              </c:numCache>
            </c:numRef>
          </c:xVal>
          <c:yVal>
            <c:numRef>
              <c:f>'Mål 17'!$Z$47:$Z$48</c:f>
              <c:numCache>
                <c:formatCode>General</c:formatCode>
                <c:ptCount val="2"/>
                <c:pt idx="0">
                  <c:v>-10</c:v>
                </c:pt>
                <c:pt idx="1">
                  <c:v>-10</c:v>
                </c:pt>
              </c:numCache>
            </c:numRef>
          </c:yVal>
          <c:smooth val="0"/>
        </c:ser>
        <c:ser>
          <c:idx val="9"/>
          <c:order val="9"/>
          <c:tx>
            <c:strRef>
              <c:f>'Mål 17'!$X$49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17'!$Y$49:$Y$50</c:f>
              <c:numCache>
                <c:formatCode>General</c:formatCode>
                <c:ptCount val="2"/>
                <c:pt idx="0">
                  <c:v>-10</c:v>
                </c:pt>
                <c:pt idx="1">
                  <c:v>-10</c:v>
                </c:pt>
              </c:numCache>
            </c:numRef>
          </c:xVal>
          <c:yVal>
            <c:numRef>
              <c:f>'Mål 17'!$Z$49:$Z$50</c:f>
              <c:numCache>
                <c:formatCode>General</c:formatCode>
                <c:ptCount val="2"/>
                <c:pt idx="0">
                  <c:v>-10</c:v>
                </c:pt>
                <c:pt idx="1">
                  <c:v>-10</c:v>
                </c:pt>
              </c:numCache>
            </c:numRef>
          </c:yVal>
          <c:smooth val="0"/>
        </c:ser>
        <c:ser>
          <c:idx val="10"/>
          <c:order val="10"/>
          <c:tx>
            <c:strRef>
              <c:f>'Mål 17'!$X$51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17'!$Y$51:$Y$52</c:f>
              <c:numCache>
                <c:formatCode>General</c:formatCode>
                <c:ptCount val="2"/>
                <c:pt idx="0">
                  <c:v>-10</c:v>
                </c:pt>
                <c:pt idx="1">
                  <c:v>-10</c:v>
                </c:pt>
              </c:numCache>
            </c:numRef>
          </c:xVal>
          <c:yVal>
            <c:numRef>
              <c:f>'Mål 17'!$Z$51:$Z$52</c:f>
              <c:numCache>
                <c:formatCode>General</c:formatCode>
                <c:ptCount val="2"/>
                <c:pt idx="0">
                  <c:v>-10</c:v>
                </c:pt>
                <c:pt idx="1">
                  <c:v>-10</c:v>
                </c:pt>
              </c:numCache>
            </c:numRef>
          </c:yVal>
          <c:smooth val="0"/>
        </c:ser>
        <c:ser>
          <c:idx val="11"/>
          <c:order val="11"/>
          <c:tx>
            <c:strRef>
              <c:f>'Mål 17'!$X$53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17'!$Y$53:$Y$54</c:f>
              <c:numCache>
                <c:formatCode>General</c:formatCode>
                <c:ptCount val="2"/>
                <c:pt idx="0">
                  <c:v>-10</c:v>
                </c:pt>
                <c:pt idx="1">
                  <c:v>-10</c:v>
                </c:pt>
              </c:numCache>
            </c:numRef>
          </c:xVal>
          <c:yVal>
            <c:numRef>
              <c:f>'Mål 17'!$Z$53:$Z$54</c:f>
              <c:numCache>
                <c:formatCode>General</c:formatCode>
                <c:ptCount val="2"/>
                <c:pt idx="0">
                  <c:v>-10</c:v>
                </c:pt>
                <c:pt idx="1">
                  <c:v>-10</c:v>
                </c:pt>
              </c:numCache>
            </c:numRef>
          </c:yVal>
          <c:smooth val="0"/>
        </c:ser>
        <c:ser>
          <c:idx val="12"/>
          <c:order val="12"/>
          <c:tx>
            <c:strRef>
              <c:f>'Mål 17'!$X$55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17'!$Y$55:$Y$56</c:f>
              <c:numCache>
                <c:formatCode>General</c:formatCode>
                <c:ptCount val="2"/>
                <c:pt idx="0" formatCode="0.00">
                  <c:v>-10</c:v>
                </c:pt>
                <c:pt idx="1">
                  <c:v>-10</c:v>
                </c:pt>
              </c:numCache>
            </c:numRef>
          </c:xVal>
          <c:yVal>
            <c:numRef>
              <c:f>'Mål 17'!$Z$55:$Z$56</c:f>
              <c:numCache>
                <c:formatCode>General</c:formatCode>
                <c:ptCount val="2"/>
                <c:pt idx="0">
                  <c:v>-10</c:v>
                </c:pt>
                <c:pt idx="1">
                  <c:v>-10</c:v>
                </c:pt>
              </c:numCache>
            </c:numRef>
          </c:yVal>
          <c:smooth val="0"/>
        </c:ser>
        <c:ser>
          <c:idx val="13"/>
          <c:order val="13"/>
          <c:tx>
            <c:strRef>
              <c:f>'Mål 17'!$X$57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17'!$Y$57:$Y$58</c:f>
              <c:numCache>
                <c:formatCode>General</c:formatCode>
                <c:ptCount val="2"/>
                <c:pt idx="0">
                  <c:v>-10</c:v>
                </c:pt>
                <c:pt idx="1">
                  <c:v>-10</c:v>
                </c:pt>
              </c:numCache>
            </c:numRef>
          </c:xVal>
          <c:yVal>
            <c:numRef>
              <c:f>'Mål 17'!$Z$57:$Z$58</c:f>
              <c:numCache>
                <c:formatCode>General</c:formatCode>
                <c:ptCount val="2"/>
                <c:pt idx="0">
                  <c:v>-10</c:v>
                </c:pt>
                <c:pt idx="1">
                  <c:v>-10</c:v>
                </c:pt>
              </c:numCache>
            </c:numRef>
          </c:yVal>
          <c:smooth val="0"/>
        </c:ser>
        <c:ser>
          <c:idx val="14"/>
          <c:order val="14"/>
          <c:tx>
            <c:strRef>
              <c:f>'Mål 17'!$X$59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17'!$Y$59:$Y$60</c:f>
              <c:numCache>
                <c:formatCode>General</c:formatCode>
                <c:ptCount val="2"/>
                <c:pt idx="0">
                  <c:v>-10</c:v>
                </c:pt>
                <c:pt idx="1">
                  <c:v>-10</c:v>
                </c:pt>
              </c:numCache>
            </c:numRef>
          </c:xVal>
          <c:yVal>
            <c:numRef>
              <c:f>'Mål 17'!$Z$59:$Z$60</c:f>
              <c:numCache>
                <c:formatCode>General</c:formatCode>
                <c:ptCount val="2"/>
                <c:pt idx="0">
                  <c:v>-10</c:v>
                </c:pt>
                <c:pt idx="1">
                  <c:v>-10</c:v>
                </c:pt>
              </c:numCache>
            </c:numRef>
          </c:yVal>
          <c:smooth val="0"/>
        </c:ser>
        <c:ser>
          <c:idx val="15"/>
          <c:order val="15"/>
          <c:tx>
            <c:strRef>
              <c:f>'Mål 17'!$X$61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17'!$Y$61:$Y$62</c:f>
              <c:numCache>
                <c:formatCode>General</c:formatCode>
                <c:ptCount val="2"/>
                <c:pt idx="0">
                  <c:v>-10</c:v>
                </c:pt>
                <c:pt idx="1">
                  <c:v>-10</c:v>
                </c:pt>
              </c:numCache>
            </c:numRef>
          </c:xVal>
          <c:yVal>
            <c:numRef>
              <c:f>'Mål 17'!$Z$61:$Z$62</c:f>
              <c:numCache>
                <c:formatCode>General</c:formatCode>
                <c:ptCount val="2"/>
                <c:pt idx="0">
                  <c:v>-10</c:v>
                </c:pt>
                <c:pt idx="1">
                  <c:v>-10</c:v>
                </c:pt>
              </c:numCache>
            </c:numRef>
          </c:yVal>
          <c:smooth val="0"/>
        </c:ser>
        <c:ser>
          <c:idx val="16"/>
          <c:order val="16"/>
          <c:tx>
            <c:strRef>
              <c:f>'Mål 17'!$X$63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17'!$Y$63:$Y$64</c:f>
              <c:numCache>
                <c:formatCode>0.00</c:formatCode>
                <c:ptCount val="2"/>
                <c:pt idx="0">
                  <c:v>-10</c:v>
                </c:pt>
                <c:pt idx="1">
                  <c:v>-10</c:v>
                </c:pt>
              </c:numCache>
            </c:numRef>
          </c:xVal>
          <c:yVal>
            <c:numRef>
              <c:f>'Mål 17'!$Z$63:$Z$64</c:f>
              <c:numCache>
                <c:formatCode>0.00</c:formatCode>
                <c:ptCount val="2"/>
                <c:pt idx="0">
                  <c:v>-10</c:v>
                </c:pt>
                <c:pt idx="1">
                  <c:v>-10</c:v>
                </c:pt>
              </c:numCache>
            </c:numRef>
          </c:yVal>
          <c:smooth val="0"/>
        </c:ser>
        <c:ser>
          <c:idx val="17"/>
          <c:order val="17"/>
          <c:tx>
            <c:strRef>
              <c:f>'Mål 17'!$X$65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17'!$Y$65:$Y$66</c:f>
              <c:numCache>
                <c:formatCode>0.00</c:formatCode>
                <c:ptCount val="2"/>
                <c:pt idx="0">
                  <c:v>-10</c:v>
                </c:pt>
                <c:pt idx="1">
                  <c:v>-10</c:v>
                </c:pt>
              </c:numCache>
            </c:numRef>
          </c:xVal>
          <c:yVal>
            <c:numRef>
              <c:f>'Mål 17'!$Z$65:$Z$66</c:f>
              <c:numCache>
                <c:formatCode>0.00</c:formatCode>
                <c:ptCount val="2"/>
                <c:pt idx="0">
                  <c:v>-10</c:v>
                </c:pt>
                <c:pt idx="1">
                  <c:v>-10</c:v>
                </c:pt>
              </c:numCache>
            </c:numRef>
          </c:yVal>
          <c:smooth val="0"/>
        </c:ser>
        <c:ser>
          <c:idx val="18"/>
          <c:order val="18"/>
          <c:tx>
            <c:strRef>
              <c:f>'Mål 17'!$X$67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17'!$Y$67:$Y$68</c:f>
              <c:numCache>
                <c:formatCode>0.00</c:formatCode>
                <c:ptCount val="2"/>
                <c:pt idx="0">
                  <c:v>-10</c:v>
                </c:pt>
                <c:pt idx="1">
                  <c:v>-10</c:v>
                </c:pt>
              </c:numCache>
            </c:numRef>
          </c:xVal>
          <c:yVal>
            <c:numRef>
              <c:f>'Mål 17'!$Z$67:$Z$68</c:f>
              <c:numCache>
                <c:formatCode>0.00</c:formatCode>
                <c:ptCount val="2"/>
                <c:pt idx="0">
                  <c:v>-10</c:v>
                </c:pt>
                <c:pt idx="1">
                  <c:v>-10</c:v>
                </c:pt>
              </c:numCache>
            </c:numRef>
          </c:yVal>
          <c:smooth val="0"/>
        </c:ser>
        <c:ser>
          <c:idx val="19"/>
          <c:order val="19"/>
          <c:tx>
            <c:strRef>
              <c:f>'Mål 17'!$X$69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17'!$Y$69:$Y$70</c:f>
              <c:numCache>
                <c:formatCode>0.00</c:formatCode>
                <c:ptCount val="2"/>
                <c:pt idx="0">
                  <c:v>-10</c:v>
                </c:pt>
                <c:pt idx="1">
                  <c:v>-10</c:v>
                </c:pt>
              </c:numCache>
            </c:numRef>
          </c:xVal>
          <c:yVal>
            <c:numRef>
              <c:f>'Mål 17'!$Z$69:$Z$70</c:f>
              <c:numCache>
                <c:formatCode>0.00</c:formatCode>
                <c:ptCount val="2"/>
                <c:pt idx="0">
                  <c:v>-10</c:v>
                </c:pt>
                <c:pt idx="1">
                  <c:v>-10</c:v>
                </c:pt>
              </c:numCache>
            </c:numRef>
          </c:yVal>
          <c:smooth val="0"/>
        </c:ser>
        <c:ser>
          <c:idx val="20"/>
          <c:order val="20"/>
          <c:tx>
            <c:strRef>
              <c:f>'Mål 17'!$X$71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17'!$Y$71:$Y$72</c:f>
              <c:numCache>
                <c:formatCode>0.00</c:formatCode>
                <c:ptCount val="2"/>
                <c:pt idx="0">
                  <c:v>-10</c:v>
                </c:pt>
                <c:pt idx="1">
                  <c:v>-10</c:v>
                </c:pt>
              </c:numCache>
            </c:numRef>
          </c:xVal>
          <c:yVal>
            <c:numRef>
              <c:f>'Mål 17'!$Z$71:$Z$72</c:f>
              <c:numCache>
                <c:formatCode>0.00</c:formatCode>
                <c:ptCount val="2"/>
                <c:pt idx="0">
                  <c:v>-10</c:v>
                </c:pt>
                <c:pt idx="1">
                  <c:v>-10</c:v>
                </c:pt>
              </c:numCache>
            </c:numRef>
          </c:yVal>
          <c:smooth val="0"/>
        </c:ser>
        <c:dLbls>
          <c:showLegendKey val="0"/>
          <c:showVal val="0"/>
          <c:showCatName val="0"/>
          <c:showSerName val="1"/>
          <c:showPercent val="0"/>
          <c:showBubbleSize val="0"/>
        </c:dLbls>
        <c:axId val="375617024"/>
        <c:axId val="375618944"/>
      </c:scatterChart>
      <c:valAx>
        <c:axId val="37561702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75618944"/>
        <c:crosses val="autoZero"/>
        <c:crossBetween val="midCat"/>
        <c:majorUnit val="1"/>
        <c:minorUnit val="1"/>
      </c:valAx>
      <c:valAx>
        <c:axId val="37561894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7561702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nb-NO"/>
              <a:t>Risikoavstemming</a:t>
            </a:r>
          </a:p>
        </c:rich>
      </c:tx>
      <c:layout>
        <c:manualLayout>
          <c:xMode val="edge"/>
          <c:yMode val="edge"/>
          <c:x val="0.33924658530766078"/>
          <c:y val="3.5502958579881658E-2"/>
        </c:manualLayout>
      </c:layout>
      <c:overlay val="0"/>
      <c:spPr>
        <a:noFill/>
        <a:ln w="25400">
          <a:noFill/>
        </a:ln>
      </c:spPr>
    </c:title>
    <c:autoTitleDeleted val="0"/>
    <c:plotArea>
      <c:layout>
        <c:manualLayout>
          <c:layoutTarget val="inner"/>
          <c:xMode val="edge"/>
          <c:yMode val="edge"/>
          <c:x val="0.22838162198329015"/>
          <c:y val="0.1686390532544379"/>
          <c:w val="0.73660986677183482"/>
          <c:h val="0.69526627218934911"/>
        </c:manualLayout>
      </c:layout>
      <c:scatterChart>
        <c:scatterStyle val="lineMarker"/>
        <c:varyColors val="0"/>
        <c:ser>
          <c:idx val="0"/>
          <c:order val="0"/>
          <c:tx>
            <c:strRef>
              <c:f>Stemmeverktøy!$A$13</c:f>
              <c:strCache>
                <c:ptCount val="1"/>
                <c:pt idx="0">
                  <c:v>P1</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Stemmeverktøy!$U$13</c:f>
              <c:numCache>
                <c:formatCode>0.00</c:formatCode>
                <c:ptCount val="1"/>
                <c:pt idx="0">
                  <c:v>1.1499999999999999</c:v>
                </c:pt>
              </c:numCache>
            </c:numRef>
          </c:xVal>
          <c:yVal>
            <c:numRef>
              <c:f>Stemmeverktøy!$V$13</c:f>
              <c:numCache>
                <c:formatCode>0.00</c:formatCode>
                <c:ptCount val="1"/>
                <c:pt idx="0">
                  <c:v>0.5</c:v>
                </c:pt>
              </c:numCache>
            </c:numRef>
          </c:yVal>
          <c:smooth val="0"/>
        </c:ser>
        <c:ser>
          <c:idx val="1"/>
          <c:order val="1"/>
          <c:tx>
            <c:v>Gj. snitt</c:v>
          </c:tx>
          <c:spPr>
            <a:ln w="28575">
              <a:noFill/>
            </a:ln>
          </c:spPr>
          <c:marker>
            <c:symbol val="diamond"/>
            <c:size val="8"/>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Stemmeverktøy!$U$10</c:f>
              <c:numCache>
                <c:formatCode>0.00</c:formatCode>
                <c:ptCount val="1"/>
                <c:pt idx="0">
                  <c:v>1.9</c:v>
                </c:pt>
              </c:numCache>
            </c:numRef>
          </c:xVal>
          <c:yVal>
            <c:numRef>
              <c:f>Stemmeverktøy!$V$10</c:f>
              <c:numCache>
                <c:formatCode>0.00</c:formatCode>
                <c:ptCount val="1"/>
                <c:pt idx="0">
                  <c:v>2.5</c:v>
                </c:pt>
              </c:numCache>
            </c:numRef>
          </c:yVal>
          <c:smooth val="0"/>
        </c:ser>
        <c:ser>
          <c:idx val="2"/>
          <c:order val="2"/>
          <c:tx>
            <c:strRef>
              <c:f>Stemmeverktøy!$A$14</c:f>
              <c:strCache>
                <c:ptCount val="1"/>
                <c:pt idx="0">
                  <c:v>P2</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Stemmeverktøy!$U$14</c:f>
              <c:numCache>
                <c:formatCode>0.00</c:formatCode>
                <c:ptCount val="1"/>
                <c:pt idx="0">
                  <c:v>1.1499999999999999</c:v>
                </c:pt>
              </c:numCache>
            </c:numRef>
          </c:xVal>
          <c:yVal>
            <c:numRef>
              <c:f>Stemmeverktøy!$V$14</c:f>
              <c:numCache>
                <c:formatCode>0.00</c:formatCode>
                <c:ptCount val="1"/>
                <c:pt idx="0">
                  <c:v>2.75</c:v>
                </c:pt>
              </c:numCache>
            </c:numRef>
          </c:yVal>
          <c:smooth val="0"/>
        </c:ser>
        <c:ser>
          <c:idx val="3"/>
          <c:order val="3"/>
          <c:tx>
            <c:strRef>
              <c:f>Stemmeverktøy!$A$15</c:f>
              <c:strCache>
                <c:ptCount val="1"/>
                <c:pt idx="0">
                  <c:v>P3</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Stemmeverktøy!$U$15</c:f>
              <c:numCache>
                <c:formatCode>0.00</c:formatCode>
                <c:ptCount val="1"/>
                <c:pt idx="0">
                  <c:v>0.15000000000000002</c:v>
                </c:pt>
              </c:numCache>
            </c:numRef>
          </c:xVal>
          <c:yVal>
            <c:numRef>
              <c:f>Stemmeverktøy!$V$15</c:f>
              <c:numCache>
                <c:formatCode>0.00</c:formatCode>
                <c:ptCount val="1"/>
                <c:pt idx="0">
                  <c:v>3.25</c:v>
                </c:pt>
              </c:numCache>
            </c:numRef>
          </c:yVal>
          <c:smooth val="0"/>
        </c:ser>
        <c:ser>
          <c:idx val="4"/>
          <c:order val="4"/>
          <c:tx>
            <c:strRef>
              <c:f>Stemmeverktøy!$A$16</c:f>
              <c:strCache>
                <c:ptCount val="1"/>
                <c:pt idx="0">
                  <c:v>P4</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Stemmeverktøy!$U$16</c:f>
              <c:numCache>
                <c:formatCode>0.00</c:formatCode>
                <c:ptCount val="1"/>
                <c:pt idx="0">
                  <c:v>3.25</c:v>
                </c:pt>
              </c:numCache>
            </c:numRef>
          </c:xVal>
          <c:yVal>
            <c:numRef>
              <c:f>Stemmeverktøy!$V$16</c:f>
              <c:numCache>
                <c:formatCode>0.00</c:formatCode>
                <c:ptCount val="1"/>
                <c:pt idx="0">
                  <c:v>3.5</c:v>
                </c:pt>
              </c:numCache>
            </c:numRef>
          </c:yVal>
          <c:smooth val="0"/>
        </c:ser>
        <c:ser>
          <c:idx val="5"/>
          <c:order val="5"/>
          <c:tx>
            <c:strRef>
              <c:f>Stemmeverktøy!$A$17</c:f>
              <c:strCache>
                <c:ptCount val="1"/>
                <c:pt idx="0">
                  <c:v>P5</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Stemmeverktøy!$U$17</c:f>
              <c:numCache>
                <c:formatCode>0.00</c:formatCode>
                <c:ptCount val="1"/>
                <c:pt idx="0">
                  <c:v>2.25</c:v>
                </c:pt>
              </c:numCache>
            </c:numRef>
          </c:xVal>
          <c:yVal>
            <c:numRef>
              <c:f>Stemmeverktøy!$V$17</c:f>
              <c:numCache>
                <c:formatCode>0.00</c:formatCode>
                <c:ptCount val="1"/>
                <c:pt idx="0">
                  <c:v>2.75</c:v>
                </c:pt>
              </c:numCache>
            </c:numRef>
          </c:yVal>
          <c:smooth val="0"/>
        </c:ser>
        <c:ser>
          <c:idx val="6"/>
          <c:order val="6"/>
          <c:tx>
            <c:strRef>
              <c:f>Stemmeverktøy!$A$18</c:f>
              <c:strCache>
                <c:ptCount val="1"/>
                <c:pt idx="0">
                  <c:v>P6</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Stemmeverktøy!$U$18</c:f>
              <c:numCache>
                <c:formatCode>0.00</c:formatCode>
                <c:ptCount val="1"/>
                <c:pt idx="0">
                  <c:v>-10</c:v>
                </c:pt>
              </c:numCache>
            </c:numRef>
          </c:xVal>
          <c:yVal>
            <c:numRef>
              <c:f>Stemmeverktøy!$V$18</c:f>
              <c:numCache>
                <c:formatCode>0.00</c:formatCode>
                <c:ptCount val="1"/>
                <c:pt idx="0">
                  <c:v>-10</c:v>
                </c:pt>
              </c:numCache>
            </c:numRef>
          </c:yVal>
          <c:smooth val="0"/>
        </c:ser>
        <c:ser>
          <c:idx val="7"/>
          <c:order val="7"/>
          <c:tx>
            <c:strRef>
              <c:f>Stemmeverktøy!$A$19</c:f>
              <c:strCache>
                <c:ptCount val="1"/>
                <c:pt idx="0">
                  <c:v>P7</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Stemmeverktøy!$U$19</c:f>
              <c:numCache>
                <c:formatCode>0.00</c:formatCode>
                <c:ptCount val="1"/>
                <c:pt idx="0">
                  <c:v>-10</c:v>
                </c:pt>
              </c:numCache>
            </c:numRef>
          </c:xVal>
          <c:yVal>
            <c:numRef>
              <c:f>Stemmeverktøy!$V$19</c:f>
              <c:numCache>
                <c:formatCode>0.00</c:formatCode>
                <c:ptCount val="1"/>
                <c:pt idx="0">
                  <c:v>-10</c:v>
                </c:pt>
              </c:numCache>
            </c:numRef>
          </c:yVal>
          <c:smooth val="0"/>
        </c:ser>
        <c:ser>
          <c:idx val="8"/>
          <c:order val="8"/>
          <c:tx>
            <c:strRef>
              <c:f>Stemmeverktøy!$A$20</c:f>
              <c:strCache>
                <c:ptCount val="1"/>
                <c:pt idx="0">
                  <c:v>P8</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Stemmeverktøy!$U$20</c:f>
              <c:numCache>
                <c:formatCode>0.00</c:formatCode>
                <c:ptCount val="1"/>
                <c:pt idx="0">
                  <c:v>-10</c:v>
                </c:pt>
              </c:numCache>
            </c:numRef>
          </c:xVal>
          <c:yVal>
            <c:numRef>
              <c:f>Stemmeverktøy!$V$20</c:f>
              <c:numCache>
                <c:formatCode>0.00</c:formatCode>
                <c:ptCount val="1"/>
                <c:pt idx="0">
                  <c:v>-10</c:v>
                </c:pt>
              </c:numCache>
            </c:numRef>
          </c:yVal>
          <c:smooth val="0"/>
        </c:ser>
        <c:ser>
          <c:idx val="9"/>
          <c:order val="9"/>
          <c:tx>
            <c:strRef>
              <c:f>Stemmeverktøy!$A$21</c:f>
              <c:strCache>
                <c:ptCount val="1"/>
                <c:pt idx="0">
                  <c:v>P9</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Stemmeverktøy!$U$21</c:f>
              <c:numCache>
                <c:formatCode>0.00</c:formatCode>
                <c:ptCount val="1"/>
                <c:pt idx="0">
                  <c:v>-10</c:v>
                </c:pt>
              </c:numCache>
            </c:numRef>
          </c:xVal>
          <c:yVal>
            <c:numRef>
              <c:f>Stemmeverktøy!$V$21</c:f>
              <c:numCache>
                <c:formatCode>0.00</c:formatCode>
                <c:ptCount val="1"/>
                <c:pt idx="0">
                  <c:v>-10</c:v>
                </c:pt>
              </c:numCache>
            </c:numRef>
          </c:yVal>
          <c:smooth val="0"/>
        </c:ser>
        <c:ser>
          <c:idx val="10"/>
          <c:order val="10"/>
          <c:tx>
            <c:strRef>
              <c:f>Stemmeverktøy!$A$22</c:f>
              <c:strCache>
                <c:ptCount val="1"/>
                <c:pt idx="0">
                  <c:v>P10</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Stemmeverktøy!$U$22</c:f>
              <c:numCache>
                <c:formatCode>0.00</c:formatCode>
                <c:ptCount val="1"/>
                <c:pt idx="0">
                  <c:v>-10</c:v>
                </c:pt>
              </c:numCache>
            </c:numRef>
          </c:xVal>
          <c:yVal>
            <c:numRef>
              <c:f>Stemmeverktøy!$V$22</c:f>
              <c:numCache>
                <c:formatCode>0.00</c:formatCode>
                <c:ptCount val="1"/>
                <c:pt idx="0">
                  <c:v>-10</c:v>
                </c:pt>
              </c:numCache>
            </c:numRef>
          </c:yVal>
          <c:smooth val="0"/>
        </c:ser>
        <c:ser>
          <c:idx val="11"/>
          <c:order val="11"/>
          <c:tx>
            <c:strRef>
              <c:f>Stemmeverktøy!$A$23</c:f>
              <c:strCache>
                <c:ptCount val="1"/>
                <c:pt idx="0">
                  <c:v>P11</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Stemmeverktøy!$U$23</c:f>
              <c:numCache>
                <c:formatCode>0.00</c:formatCode>
                <c:ptCount val="1"/>
                <c:pt idx="0">
                  <c:v>-10</c:v>
                </c:pt>
              </c:numCache>
            </c:numRef>
          </c:xVal>
          <c:yVal>
            <c:numRef>
              <c:f>Stemmeverktøy!$V$23</c:f>
              <c:numCache>
                <c:formatCode>0.00</c:formatCode>
                <c:ptCount val="1"/>
                <c:pt idx="0">
                  <c:v>-10</c:v>
                </c:pt>
              </c:numCache>
            </c:numRef>
          </c:yVal>
          <c:smooth val="0"/>
        </c:ser>
        <c:ser>
          <c:idx val="12"/>
          <c:order val="12"/>
          <c:tx>
            <c:strRef>
              <c:f>Stemmeverktøy!$A$24</c:f>
              <c:strCache>
                <c:ptCount val="1"/>
                <c:pt idx="0">
                  <c:v>P12</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Stemmeverktøy!$U$24</c:f>
              <c:numCache>
                <c:formatCode>0.00</c:formatCode>
                <c:ptCount val="1"/>
                <c:pt idx="0">
                  <c:v>-10</c:v>
                </c:pt>
              </c:numCache>
            </c:numRef>
          </c:xVal>
          <c:yVal>
            <c:numRef>
              <c:f>Stemmeverktøy!$V$24</c:f>
              <c:numCache>
                <c:formatCode>0.00</c:formatCode>
                <c:ptCount val="1"/>
                <c:pt idx="0">
                  <c:v>-10</c:v>
                </c:pt>
              </c:numCache>
            </c:numRef>
          </c:yVal>
          <c:smooth val="0"/>
        </c:ser>
        <c:ser>
          <c:idx val="13"/>
          <c:order val="13"/>
          <c:tx>
            <c:strRef>
              <c:f>Stemmeverktøy!$A$25</c:f>
              <c:strCache>
                <c:ptCount val="1"/>
                <c:pt idx="0">
                  <c:v>P13</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Stemmeverktøy!$U$25</c:f>
              <c:numCache>
                <c:formatCode>0.00</c:formatCode>
                <c:ptCount val="1"/>
                <c:pt idx="0">
                  <c:v>-10</c:v>
                </c:pt>
              </c:numCache>
            </c:numRef>
          </c:xVal>
          <c:yVal>
            <c:numRef>
              <c:f>Stemmeverktøy!$V$25</c:f>
              <c:numCache>
                <c:formatCode>0.00</c:formatCode>
                <c:ptCount val="1"/>
                <c:pt idx="0">
                  <c:v>-10</c:v>
                </c:pt>
              </c:numCache>
            </c:numRef>
          </c:yVal>
          <c:smooth val="0"/>
        </c:ser>
        <c:ser>
          <c:idx val="14"/>
          <c:order val="14"/>
          <c:tx>
            <c:strRef>
              <c:f>Stemmeverktøy!$A$26</c:f>
              <c:strCache>
                <c:ptCount val="1"/>
                <c:pt idx="0">
                  <c:v>P14</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Stemmeverktøy!$U$26</c:f>
              <c:numCache>
                <c:formatCode>0.00</c:formatCode>
                <c:ptCount val="1"/>
                <c:pt idx="0">
                  <c:v>-10</c:v>
                </c:pt>
              </c:numCache>
            </c:numRef>
          </c:xVal>
          <c:yVal>
            <c:numRef>
              <c:f>Stemmeverktøy!$V$26</c:f>
              <c:numCache>
                <c:formatCode>0.00</c:formatCode>
                <c:ptCount val="1"/>
                <c:pt idx="0">
                  <c:v>-10</c:v>
                </c:pt>
              </c:numCache>
            </c:numRef>
          </c:yVal>
          <c:smooth val="0"/>
        </c:ser>
        <c:ser>
          <c:idx val="15"/>
          <c:order val="15"/>
          <c:tx>
            <c:strRef>
              <c:f>Stemmeverktøy!$A$27</c:f>
              <c:strCache>
                <c:ptCount val="1"/>
                <c:pt idx="0">
                  <c:v>P15</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Stemmeverktøy!$U$27</c:f>
              <c:numCache>
                <c:formatCode>0.00</c:formatCode>
                <c:ptCount val="1"/>
                <c:pt idx="0">
                  <c:v>-10</c:v>
                </c:pt>
              </c:numCache>
            </c:numRef>
          </c:xVal>
          <c:yVal>
            <c:numRef>
              <c:f>Stemmeverktøy!$V$27</c:f>
              <c:numCache>
                <c:formatCode>0.00</c:formatCode>
                <c:ptCount val="1"/>
                <c:pt idx="0">
                  <c:v>-10</c:v>
                </c:pt>
              </c:numCache>
            </c:numRef>
          </c:yVal>
          <c:smooth val="0"/>
        </c:ser>
        <c:ser>
          <c:idx val="16"/>
          <c:order val="16"/>
          <c:tx>
            <c:strRef>
              <c:f>Stemmeverktøy!$A$28</c:f>
              <c:strCache>
                <c:ptCount val="1"/>
                <c:pt idx="0">
                  <c:v>P16</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Stemmeverktøy!$U$28</c:f>
              <c:numCache>
                <c:formatCode>0.00</c:formatCode>
                <c:ptCount val="1"/>
                <c:pt idx="0">
                  <c:v>-10</c:v>
                </c:pt>
              </c:numCache>
            </c:numRef>
          </c:xVal>
          <c:yVal>
            <c:numRef>
              <c:f>Stemmeverktøy!$V$28</c:f>
              <c:numCache>
                <c:formatCode>0.00</c:formatCode>
                <c:ptCount val="1"/>
                <c:pt idx="0">
                  <c:v>-10</c:v>
                </c:pt>
              </c:numCache>
            </c:numRef>
          </c:yVal>
          <c:smooth val="0"/>
        </c:ser>
        <c:ser>
          <c:idx val="17"/>
          <c:order val="17"/>
          <c:tx>
            <c:strRef>
              <c:f>Stemmeverktøy!$A$29</c:f>
              <c:strCache>
                <c:ptCount val="1"/>
                <c:pt idx="0">
                  <c:v>P17</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Stemmeverktøy!$U$29</c:f>
              <c:numCache>
                <c:formatCode>0.00</c:formatCode>
                <c:ptCount val="1"/>
                <c:pt idx="0">
                  <c:v>-10</c:v>
                </c:pt>
              </c:numCache>
            </c:numRef>
          </c:xVal>
          <c:yVal>
            <c:numRef>
              <c:f>Stemmeverktøy!$V$29</c:f>
              <c:numCache>
                <c:formatCode>0.00</c:formatCode>
                <c:ptCount val="1"/>
                <c:pt idx="0">
                  <c:v>-10</c:v>
                </c:pt>
              </c:numCache>
            </c:numRef>
          </c:yVal>
          <c:smooth val="0"/>
        </c:ser>
        <c:ser>
          <c:idx val="18"/>
          <c:order val="18"/>
          <c:tx>
            <c:strRef>
              <c:f>Stemmeverktøy!$A$30</c:f>
              <c:strCache>
                <c:ptCount val="1"/>
                <c:pt idx="0">
                  <c:v>P18</c:v>
                </c:pt>
              </c:strCache>
            </c:strRef>
          </c:tx>
          <c:spPr>
            <a:ln w="28575">
              <a:noFill/>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Stemmeverktøy!$U$30</c:f>
              <c:numCache>
                <c:formatCode>0.00</c:formatCode>
                <c:ptCount val="1"/>
                <c:pt idx="0">
                  <c:v>-10</c:v>
                </c:pt>
              </c:numCache>
            </c:numRef>
          </c:xVal>
          <c:yVal>
            <c:numRef>
              <c:f>Stemmeverktøy!$V$30</c:f>
              <c:numCache>
                <c:formatCode>0.00</c:formatCode>
                <c:ptCount val="1"/>
                <c:pt idx="0">
                  <c:v>-10</c:v>
                </c:pt>
              </c:numCache>
            </c:numRef>
          </c:yVal>
          <c:smooth val="0"/>
        </c:ser>
        <c:ser>
          <c:idx val="19"/>
          <c:order val="19"/>
          <c:tx>
            <c:strRef>
              <c:f>Stemmeverktøy!$A$31</c:f>
              <c:strCache>
                <c:ptCount val="1"/>
                <c:pt idx="0">
                  <c:v>P19</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Stemmeverktøy!$U$31</c:f>
              <c:numCache>
                <c:formatCode>0.00</c:formatCode>
                <c:ptCount val="1"/>
                <c:pt idx="0">
                  <c:v>-10</c:v>
                </c:pt>
              </c:numCache>
            </c:numRef>
          </c:xVal>
          <c:yVal>
            <c:numRef>
              <c:f>Stemmeverktøy!$V$31</c:f>
              <c:numCache>
                <c:formatCode>0.00</c:formatCode>
                <c:ptCount val="1"/>
                <c:pt idx="0">
                  <c:v>-10</c:v>
                </c:pt>
              </c:numCache>
            </c:numRef>
          </c:yVal>
          <c:smooth val="0"/>
        </c:ser>
        <c:ser>
          <c:idx val="20"/>
          <c:order val="20"/>
          <c:tx>
            <c:strRef>
              <c:f>Stemmeverktøy!$A$32</c:f>
              <c:strCache>
                <c:ptCount val="1"/>
                <c:pt idx="0">
                  <c:v>P20</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Stemmeverktøy!$U$32</c:f>
              <c:numCache>
                <c:formatCode>0.00</c:formatCode>
                <c:ptCount val="1"/>
                <c:pt idx="0">
                  <c:v>-10</c:v>
                </c:pt>
              </c:numCache>
            </c:numRef>
          </c:xVal>
          <c:yVal>
            <c:numRef>
              <c:f>Stemmeverktøy!$V$32</c:f>
              <c:numCache>
                <c:formatCode>0.00</c:formatCode>
                <c:ptCount val="1"/>
                <c:pt idx="0">
                  <c:v>-10</c:v>
                </c:pt>
              </c:numCache>
            </c:numRef>
          </c:yVal>
          <c:smooth val="0"/>
        </c:ser>
        <c:dLbls>
          <c:showLegendKey val="0"/>
          <c:showVal val="0"/>
          <c:showCatName val="0"/>
          <c:showSerName val="1"/>
          <c:showPercent val="0"/>
          <c:showBubbleSize val="0"/>
        </c:dLbls>
        <c:axId val="182519680"/>
        <c:axId val="182542336"/>
      </c:scatterChart>
      <c:valAx>
        <c:axId val="182519680"/>
        <c:scaling>
          <c:orientation val="minMax"/>
          <c:max val="5"/>
          <c:min val="0"/>
        </c:scaling>
        <c:delete val="1"/>
        <c:axPos val="b"/>
        <c:title>
          <c:tx>
            <c:rich>
              <a:bodyPr/>
              <a:lstStyle/>
              <a:p>
                <a:pPr>
                  <a:defRPr sz="1000" b="1" i="0" u="none" strike="noStrike" baseline="0">
                    <a:solidFill>
                      <a:srgbClr val="000000"/>
                    </a:solidFill>
                    <a:latin typeface="Arial"/>
                    <a:ea typeface="Arial"/>
                    <a:cs typeface="Arial"/>
                  </a:defRPr>
                </a:pPr>
                <a:r>
                  <a:rPr lang="nb-NO"/>
                  <a:t>Konsekvens</a:t>
                </a:r>
              </a:p>
            </c:rich>
          </c:tx>
          <c:layout>
            <c:manualLayout>
              <c:xMode val="edge"/>
              <c:yMode val="edge"/>
              <c:x val="0.42572108641630424"/>
              <c:y val="0.91124260355029585"/>
            </c:manualLayout>
          </c:layout>
          <c:overlay val="0"/>
          <c:spPr>
            <a:noFill/>
            <a:ln w="25400">
              <a:noFill/>
            </a:ln>
          </c:spPr>
        </c:title>
        <c:numFmt formatCode="0.00" sourceLinked="1"/>
        <c:majorTickMark val="out"/>
        <c:minorTickMark val="none"/>
        <c:tickLblPos val="none"/>
        <c:crossAx val="182542336"/>
        <c:crossesAt val="0"/>
        <c:crossBetween val="midCat"/>
        <c:majorUnit val="1"/>
        <c:minorUnit val="0.2"/>
      </c:valAx>
      <c:valAx>
        <c:axId val="182542336"/>
        <c:scaling>
          <c:orientation val="minMax"/>
          <c:max val="5"/>
          <c:min val="0"/>
        </c:scaling>
        <c:delete val="1"/>
        <c:axPos val="l"/>
        <c:title>
          <c:tx>
            <c:rich>
              <a:bodyPr/>
              <a:lstStyle/>
              <a:p>
                <a:pPr>
                  <a:defRPr sz="1000" b="1" i="0" u="none" strike="noStrike" baseline="0">
                    <a:solidFill>
                      <a:srgbClr val="000000"/>
                    </a:solidFill>
                    <a:latin typeface="Arial"/>
                    <a:ea typeface="Arial"/>
                    <a:cs typeface="Arial"/>
                  </a:defRPr>
                </a:pPr>
                <a:r>
                  <a:rPr lang="nb-NO"/>
                  <a:t>Sannsynlighet</a:t>
                </a:r>
              </a:p>
            </c:rich>
          </c:tx>
          <c:layout>
            <c:manualLayout>
              <c:xMode val="edge"/>
              <c:yMode val="edge"/>
              <c:x val="5.7649667405764875E-2"/>
              <c:y val="0.36982248520710409"/>
            </c:manualLayout>
          </c:layout>
          <c:overlay val="0"/>
          <c:spPr>
            <a:noFill/>
            <a:ln w="25400">
              <a:noFill/>
            </a:ln>
          </c:spPr>
        </c:title>
        <c:numFmt formatCode="0.00" sourceLinked="1"/>
        <c:majorTickMark val="out"/>
        <c:minorTickMark val="none"/>
        <c:tickLblPos val="none"/>
        <c:crossAx val="182519680"/>
        <c:crossesAt val="0"/>
        <c:crossBetween val="midCat"/>
        <c:majorUnit val="1"/>
        <c:minorUnit val="0.2"/>
      </c:valAx>
      <c:spPr>
        <a:blipFill dpi="0" rotWithShape="1">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18'!$X$31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18'!$Y$31:$Y$32</c:f>
              <c:numCache>
                <c:formatCode>0.00</c:formatCode>
                <c:ptCount val="2"/>
                <c:pt idx="0">
                  <c:v>-10</c:v>
                </c:pt>
                <c:pt idx="1">
                  <c:v>-10</c:v>
                </c:pt>
              </c:numCache>
            </c:numRef>
          </c:xVal>
          <c:yVal>
            <c:numRef>
              <c:f>'Mål 18'!$Z$31:$Z$32</c:f>
              <c:numCache>
                <c:formatCode>0.00</c:formatCode>
                <c:ptCount val="2"/>
                <c:pt idx="0">
                  <c:v>-10</c:v>
                </c:pt>
                <c:pt idx="1">
                  <c:v>-10</c:v>
                </c:pt>
              </c:numCache>
            </c:numRef>
          </c:yVal>
          <c:smooth val="0"/>
        </c:ser>
        <c:ser>
          <c:idx val="1"/>
          <c:order val="1"/>
          <c:tx>
            <c:strRef>
              <c:f>'Mål 18'!$X$33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18'!$Y$33:$Y$34</c:f>
              <c:numCache>
                <c:formatCode>0.00</c:formatCode>
                <c:ptCount val="2"/>
                <c:pt idx="0">
                  <c:v>-10</c:v>
                </c:pt>
                <c:pt idx="1">
                  <c:v>-10</c:v>
                </c:pt>
              </c:numCache>
            </c:numRef>
          </c:xVal>
          <c:yVal>
            <c:numRef>
              <c:f>'Mål 18'!$Z$33:$Z$34</c:f>
              <c:numCache>
                <c:formatCode>General</c:formatCode>
                <c:ptCount val="2"/>
                <c:pt idx="0">
                  <c:v>-10</c:v>
                </c:pt>
                <c:pt idx="1">
                  <c:v>-10</c:v>
                </c:pt>
              </c:numCache>
            </c:numRef>
          </c:yVal>
          <c:smooth val="0"/>
        </c:ser>
        <c:ser>
          <c:idx val="2"/>
          <c:order val="2"/>
          <c:tx>
            <c:strRef>
              <c:f>'Mål 18'!$X$35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18'!$Y$35:$Y$36</c:f>
              <c:numCache>
                <c:formatCode>0.00</c:formatCode>
                <c:ptCount val="2"/>
                <c:pt idx="0" formatCode="General">
                  <c:v>-10</c:v>
                </c:pt>
                <c:pt idx="1">
                  <c:v>-10</c:v>
                </c:pt>
              </c:numCache>
            </c:numRef>
          </c:xVal>
          <c:yVal>
            <c:numRef>
              <c:f>'Mål 18'!$Z$35:$Z$36</c:f>
              <c:numCache>
                <c:formatCode>General</c:formatCode>
                <c:ptCount val="2"/>
                <c:pt idx="0">
                  <c:v>-10</c:v>
                </c:pt>
                <c:pt idx="1">
                  <c:v>-10</c:v>
                </c:pt>
              </c:numCache>
            </c:numRef>
          </c:yVal>
          <c:smooth val="0"/>
        </c:ser>
        <c:ser>
          <c:idx val="3"/>
          <c:order val="3"/>
          <c:tx>
            <c:strRef>
              <c:f>'Mål 18'!$X$37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18'!$Y$37:$Y$38</c:f>
              <c:numCache>
                <c:formatCode>General</c:formatCode>
                <c:ptCount val="2"/>
                <c:pt idx="0">
                  <c:v>-10</c:v>
                </c:pt>
                <c:pt idx="1">
                  <c:v>-10</c:v>
                </c:pt>
              </c:numCache>
            </c:numRef>
          </c:xVal>
          <c:yVal>
            <c:numRef>
              <c:f>'Mål 18'!$Z$37:$Z$38</c:f>
              <c:numCache>
                <c:formatCode>General</c:formatCode>
                <c:ptCount val="2"/>
                <c:pt idx="0">
                  <c:v>-10</c:v>
                </c:pt>
                <c:pt idx="1">
                  <c:v>-10</c:v>
                </c:pt>
              </c:numCache>
            </c:numRef>
          </c:yVal>
          <c:smooth val="0"/>
        </c:ser>
        <c:ser>
          <c:idx val="4"/>
          <c:order val="4"/>
          <c:tx>
            <c:strRef>
              <c:f>'Mål 18'!$X$39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18'!$Y$39:$Y$40</c:f>
              <c:numCache>
                <c:formatCode>General</c:formatCode>
                <c:ptCount val="2"/>
                <c:pt idx="0">
                  <c:v>-10</c:v>
                </c:pt>
                <c:pt idx="1">
                  <c:v>-10</c:v>
                </c:pt>
              </c:numCache>
            </c:numRef>
          </c:xVal>
          <c:yVal>
            <c:numRef>
              <c:f>'Mål 18'!$Z$39:$Z$40</c:f>
              <c:numCache>
                <c:formatCode>General</c:formatCode>
                <c:ptCount val="2"/>
                <c:pt idx="0">
                  <c:v>-10</c:v>
                </c:pt>
                <c:pt idx="1">
                  <c:v>-10</c:v>
                </c:pt>
              </c:numCache>
            </c:numRef>
          </c:yVal>
          <c:smooth val="0"/>
        </c:ser>
        <c:ser>
          <c:idx val="5"/>
          <c:order val="5"/>
          <c:tx>
            <c:strRef>
              <c:f>'Mål 18'!$X$41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18'!$Y$41:$Y$42</c:f>
              <c:numCache>
                <c:formatCode>General</c:formatCode>
                <c:ptCount val="2"/>
                <c:pt idx="0">
                  <c:v>-10</c:v>
                </c:pt>
                <c:pt idx="1">
                  <c:v>-10</c:v>
                </c:pt>
              </c:numCache>
            </c:numRef>
          </c:xVal>
          <c:yVal>
            <c:numRef>
              <c:f>'Mål 18'!$Z$41:$Z$42</c:f>
              <c:numCache>
                <c:formatCode>General</c:formatCode>
                <c:ptCount val="2"/>
                <c:pt idx="0">
                  <c:v>-10</c:v>
                </c:pt>
                <c:pt idx="1">
                  <c:v>-10</c:v>
                </c:pt>
              </c:numCache>
            </c:numRef>
          </c:yVal>
          <c:smooth val="0"/>
        </c:ser>
        <c:ser>
          <c:idx val="6"/>
          <c:order val="6"/>
          <c:tx>
            <c:strRef>
              <c:f>'Mål 18'!$X$43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18'!$Y$43:$Y$44</c:f>
              <c:numCache>
                <c:formatCode>General</c:formatCode>
                <c:ptCount val="2"/>
                <c:pt idx="0">
                  <c:v>-10</c:v>
                </c:pt>
                <c:pt idx="1">
                  <c:v>-10</c:v>
                </c:pt>
              </c:numCache>
            </c:numRef>
          </c:xVal>
          <c:yVal>
            <c:numRef>
              <c:f>'Mål 18'!$Z$43:$Z$44</c:f>
              <c:numCache>
                <c:formatCode>General</c:formatCode>
                <c:ptCount val="2"/>
                <c:pt idx="0">
                  <c:v>-10</c:v>
                </c:pt>
                <c:pt idx="1">
                  <c:v>-10</c:v>
                </c:pt>
              </c:numCache>
            </c:numRef>
          </c:yVal>
          <c:smooth val="0"/>
        </c:ser>
        <c:ser>
          <c:idx val="7"/>
          <c:order val="7"/>
          <c:tx>
            <c:strRef>
              <c:f>'Mål 18'!$X$45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18'!$Y$45:$Y$46</c:f>
              <c:numCache>
                <c:formatCode>General</c:formatCode>
                <c:ptCount val="2"/>
                <c:pt idx="0">
                  <c:v>-10</c:v>
                </c:pt>
                <c:pt idx="1">
                  <c:v>-10</c:v>
                </c:pt>
              </c:numCache>
            </c:numRef>
          </c:xVal>
          <c:yVal>
            <c:numRef>
              <c:f>'Mål 18'!$Z$45:$Z$46</c:f>
              <c:numCache>
                <c:formatCode>General</c:formatCode>
                <c:ptCount val="2"/>
                <c:pt idx="0">
                  <c:v>-10</c:v>
                </c:pt>
                <c:pt idx="1">
                  <c:v>-10</c:v>
                </c:pt>
              </c:numCache>
            </c:numRef>
          </c:yVal>
          <c:smooth val="0"/>
        </c:ser>
        <c:ser>
          <c:idx val="8"/>
          <c:order val="8"/>
          <c:tx>
            <c:strRef>
              <c:f>'Mål 18'!$X$47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18'!$Y$47:$Y$48</c:f>
              <c:numCache>
                <c:formatCode>General</c:formatCode>
                <c:ptCount val="2"/>
                <c:pt idx="0">
                  <c:v>-10</c:v>
                </c:pt>
                <c:pt idx="1">
                  <c:v>-10</c:v>
                </c:pt>
              </c:numCache>
            </c:numRef>
          </c:xVal>
          <c:yVal>
            <c:numRef>
              <c:f>'Mål 18'!$Z$47:$Z$48</c:f>
              <c:numCache>
                <c:formatCode>General</c:formatCode>
                <c:ptCount val="2"/>
                <c:pt idx="0">
                  <c:v>-10</c:v>
                </c:pt>
                <c:pt idx="1">
                  <c:v>-10</c:v>
                </c:pt>
              </c:numCache>
            </c:numRef>
          </c:yVal>
          <c:smooth val="0"/>
        </c:ser>
        <c:ser>
          <c:idx val="9"/>
          <c:order val="9"/>
          <c:tx>
            <c:strRef>
              <c:f>'Mål 18'!$X$49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18'!$Y$49:$Y$50</c:f>
              <c:numCache>
                <c:formatCode>General</c:formatCode>
                <c:ptCount val="2"/>
                <c:pt idx="0">
                  <c:v>-10</c:v>
                </c:pt>
                <c:pt idx="1">
                  <c:v>-10</c:v>
                </c:pt>
              </c:numCache>
            </c:numRef>
          </c:xVal>
          <c:yVal>
            <c:numRef>
              <c:f>'Mål 18'!$Z$49:$Z$50</c:f>
              <c:numCache>
                <c:formatCode>General</c:formatCode>
                <c:ptCount val="2"/>
                <c:pt idx="0">
                  <c:v>-10</c:v>
                </c:pt>
                <c:pt idx="1">
                  <c:v>-10</c:v>
                </c:pt>
              </c:numCache>
            </c:numRef>
          </c:yVal>
          <c:smooth val="0"/>
        </c:ser>
        <c:ser>
          <c:idx val="10"/>
          <c:order val="10"/>
          <c:tx>
            <c:strRef>
              <c:f>'Mål 18'!$X$51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18'!$Y$51:$Y$52</c:f>
              <c:numCache>
                <c:formatCode>General</c:formatCode>
                <c:ptCount val="2"/>
                <c:pt idx="0">
                  <c:v>-10</c:v>
                </c:pt>
                <c:pt idx="1">
                  <c:v>-10</c:v>
                </c:pt>
              </c:numCache>
            </c:numRef>
          </c:xVal>
          <c:yVal>
            <c:numRef>
              <c:f>'Mål 18'!$Z$51:$Z$52</c:f>
              <c:numCache>
                <c:formatCode>General</c:formatCode>
                <c:ptCount val="2"/>
                <c:pt idx="0">
                  <c:v>-10</c:v>
                </c:pt>
                <c:pt idx="1">
                  <c:v>-10</c:v>
                </c:pt>
              </c:numCache>
            </c:numRef>
          </c:yVal>
          <c:smooth val="0"/>
        </c:ser>
        <c:ser>
          <c:idx val="11"/>
          <c:order val="11"/>
          <c:tx>
            <c:strRef>
              <c:f>'Mål 18'!$X$53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18'!$Y$53:$Y$54</c:f>
              <c:numCache>
                <c:formatCode>General</c:formatCode>
                <c:ptCount val="2"/>
                <c:pt idx="0">
                  <c:v>-10</c:v>
                </c:pt>
                <c:pt idx="1">
                  <c:v>-10</c:v>
                </c:pt>
              </c:numCache>
            </c:numRef>
          </c:xVal>
          <c:yVal>
            <c:numRef>
              <c:f>'Mål 18'!$Z$53:$Z$54</c:f>
              <c:numCache>
                <c:formatCode>General</c:formatCode>
                <c:ptCount val="2"/>
                <c:pt idx="0">
                  <c:v>-10</c:v>
                </c:pt>
                <c:pt idx="1">
                  <c:v>-10</c:v>
                </c:pt>
              </c:numCache>
            </c:numRef>
          </c:yVal>
          <c:smooth val="0"/>
        </c:ser>
        <c:ser>
          <c:idx val="12"/>
          <c:order val="12"/>
          <c:tx>
            <c:strRef>
              <c:f>'Mål 18'!$X$55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18'!$Y$55:$Y$56</c:f>
              <c:numCache>
                <c:formatCode>General</c:formatCode>
                <c:ptCount val="2"/>
                <c:pt idx="0" formatCode="0.00">
                  <c:v>-10</c:v>
                </c:pt>
                <c:pt idx="1">
                  <c:v>-10</c:v>
                </c:pt>
              </c:numCache>
            </c:numRef>
          </c:xVal>
          <c:yVal>
            <c:numRef>
              <c:f>'Mål 18'!$Z$55:$Z$56</c:f>
              <c:numCache>
                <c:formatCode>General</c:formatCode>
                <c:ptCount val="2"/>
                <c:pt idx="0">
                  <c:v>-10</c:v>
                </c:pt>
                <c:pt idx="1">
                  <c:v>-10</c:v>
                </c:pt>
              </c:numCache>
            </c:numRef>
          </c:yVal>
          <c:smooth val="0"/>
        </c:ser>
        <c:ser>
          <c:idx val="13"/>
          <c:order val="13"/>
          <c:tx>
            <c:strRef>
              <c:f>'Mål 18'!$X$57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18'!$Y$57:$Y$58</c:f>
              <c:numCache>
                <c:formatCode>General</c:formatCode>
                <c:ptCount val="2"/>
                <c:pt idx="0">
                  <c:v>-10</c:v>
                </c:pt>
                <c:pt idx="1">
                  <c:v>-10</c:v>
                </c:pt>
              </c:numCache>
            </c:numRef>
          </c:xVal>
          <c:yVal>
            <c:numRef>
              <c:f>'Mål 18'!$Z$57:$Z$58</c:f>
              <c:numCache>
                <c:formatCode>General</c:formatCode>
                <c:ptCount val="2"/>
                <c:pt idx="0">
                  <c:v>-10</c:v>
                </c:pt>
                <c:pt idx="1">
                  <c:v>-10</c:v>
                </c:pt>
              </c:numCache>
            </c:numRef>
          </c:yVal>
          <c:smooth val="0"/>
        </c:ser>
        <c:ser>
          <c:idx val="14"/>
          <c:order val="14"/>
          <c:tx>
            <c:strRef>
              <c:f>'Mål 18'!$X$59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18'!$Y$59:$Y$60</c:f>
              <c:numCache>
                <c:formatCode>General</c:formatCode>
                <c:ptCount val="2"/>
                <c:pt idx="0">
                  <c:v>-10</c:v>
                </c:pt>
                <c:pt idx="1">
                  <c:v>-10</c:v>
                </c:pt>
              </c:numCache>
            </c:numRef>
          </c:xVal>
          <c:yVal>
            <c:numRef>
              <c:f>'Mål 18'!$Z$59:$Z$60</c:f>
              <c:numCache>
                <c:formatCode>General</c:formatCode>
                <c:ptCount val="2"/>
                <c:pt idx="0">
                  <c:v>-10</c:v>
                </c:pt>
                <c:pt idx="1">
                  <c:v>-10</c:v>
                </c:pt>
              </c:numCache>
            </c:numRef>
          </c:yVal>
          <c:smooth val="0"/>
        </c:ser>
        <c:ser>
          <c:idx val="15"/>
          <c:order val="15"/>
          <c:tx>
            <c:strRef>
              <c:f>'Mål 18'!$X$61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18'!$Y$61:$Y$62</c:f>
              <c:numCache>
                <c:formatCode>General</c:formatCode>
                <c:ptCount val="2"/>
                <c:pt idx="0">
                  <c:v>-10</c:v>
                </c:pt>
                <c:pt idx="1">
                  <c:v>-10</c:v>
                </c:pt>
              </c:numCache>
            </c:numRef>
          </c:xVal>
          <c:yVal>
            <c:numRef>
              <c:f>'Mål 18'!$Z$61:$Z$62</c:f>
              <c:numCache>
                <c:formatCode>General</c:formatCode>
                <c:ptCount val="2"/>
                <c:pt idx="0">
                  <c:v>-10</c:v>
                </c:pt>
                <c:pt idx="1">
                  <c:v>-10</c:v>
                </c:pt>
              </c:numCache>
            </c:numRef>
          </c:yVal>
          <c:smooth val="0"/>
        </c:ser>
        <c:ser>
          <c:idx val="16"/>
          <c:order val="16"/>
          <c:tx>
            <c:strRef>
              <c:f>'Mål 18'!$X$63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18'!$Y$63:$Y$64</c:f>
              <c:numCache>
                <c:formatCode>0.00</c:formatCode>
                <c:ptCount val="2"/>
                <c:pt idx="0">
                  <c:v>-10</c:v>
                </c:pt>
                <c:pt idx="1">
                  <c:v>-10</c:v>
                </c:pt>
              </c:numCache>
            </c:numRef>
          </c:xVal>
          <c:yVal>
            <c:numRef>
              <c:f>'Mål 18'!$Z$63:$Z$64</c:f>
              <c:numCache>
                <c:formatCode>0.00</c:formatCode>
                <c:ptCount val="2"/>
                <c:pt idx="0">
                  <c:v>-10</c:v>
                </c:pt>
                <c:pt idx="1">
                  <c:v>-10</c:v>
                </c:pt>
              </c:numCache>
            </c:numRef>
          </c:yVal>
          <c:smooth val="0"/>
        </c:ser>
        <c:ser>
          <c:idx val="17"/>
          <c:order val="17"/>
          <c:tx>
            <c:strRef>
              <c:f>'Mål 18'!$X$65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18'!$Y$65:$Y$66</c:f>
              <c:numCache>
                <c:formatCode>0.00</c:formatCode>
                <c:ptCount val="2"/>
                <c:pt idx="0">
                  <c:v>-10</c:v>
                </c:pt>
                <c:pt idx="1">
                  <c:v>-10</c:v>
                </c:pt>
              </c:numCache>
            </c:numRef>
          </c:xVal>
          <c:yVal>
            <c:numRef>
              <c:f>'Mål 18'!$Z$65:$Z$66</c:f>
              <c:numCache>
                <c:formatCode>0.00</c:formatCode>
                <c:ptCount val="2"/>
                <c:pt idx="0">
                  <c:v>-10</c:v>
                </c:pt>
                <c:pt idx="1">
                  <c:v>-10</c:v>
                </c:pt>
              </c:numCache>
            </c:numRef>
          </c:yVal>
          <c:smooth val="0"/>
        </c:ser>
        <c:ser>
          <c:idx val="18"/>
          <c:order val="18"/>
          <c:tx>
            <c:strRef>
              <c:f>'Mål 18'!$X$67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18'!$Y$67:$Y$68</c:f>
              <c:numCache>
                <c:formatCode>0.00</c:formatCode>
                <c:ptCount val="2"/>
                <c:pt idx="0">
                  <c:v>-10</c:v>
                </c:pt>
                <c:pt idx="1">
                  <c:v>-10</c:v>
                </c:pt>
              </c:numCache>
            </c:numRef>
          </c:xVal>
          <c:yVal>
            <c:numRef>
              <c:f>'Mål 18'!$Z$67:$Z$68</c:f>
              <c:numCache>
                <c:formatCode>0.00</c:formatCode>
                <c:ptCount val="2"/>
                <c:pt idx="0">
                  <c:v>-10</c:v>
                </c:pt>
                <c:pt idx="1">
                  <c:v>-10</c:v>
                </c:pt>
              </c:numCache>
            </c:numRef>
          </c:yVal>
          <c:smooth val="0"/>
        </c:ser>
        <c:ser>
          <c:idx val="19"/>
          <c:order val="19"/>
          <c:tx>
            <c:strRef>
              <c:f>'Mål 18'!$X$69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18'!$Y$69:$Y$70</c:f>
              <c:numCache>
                <c:formatCode>0.00</c:formatCode>
                <c:ptCount val="2"/>
                <c:pt idx="0">
                  <c:v>-10</c:v>
                </c:pt>
                <c:pt idx="1">
                  <c:v>-10</c:v>
                </c:pt>
              </c:numCache>
            </c:numRef>
          </c:xVal>
          <c:yVal>
            <c:numRef>
              <c:f>'Mål 18'!$Z$69:$Z$70</c:f>
              <c:numCache>
                <c:formatCode>0.00</c:formatCode>
                <c:ptCount val="2"/>
                <c:pt idx="0">
                  <c:v>-10</c:v>
                </c:pt>
                <c:pt idx="1">
                  <c:v>-10</c:v>
                </c:pt>
              </c:numCache>
            </c:numRef>
          </c:yVal>
          <c:smooth val="0"/>
        </c:ser>
        <c:ser>
          <c:idx val="20"/>
          <c:order val="20"/>
          <c:tx>
            <c:strRef>
              <c:f>'Mål 18'!$X$71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18'!$Y$71:$Y$72</c:f>
              <c:numCache>
                <c:formatCode>0.00</c:formatCode>
                <c:ptCount val="2"/>
                <c:pt idx="0">
                  <c:v>-10</c:v>
                </c:pt>
                <c:pt idx="1">
                  <c:v>-10</c:v>
                </c:pt>
              </c:numCache>
            </c:numRef>
          </c:xVal>
          <c:yVal>
            <c:numRef>
              <c:f>'Mål 18'!$Z$71:$Z$72</c:f>
              <c:numCache>
                <c:formatCode>0.00</c:formatCode>
                <c:ptCount val="2"/>
                <c:pt idx="0">
                  <c:v>-10</c:v>
                </c:pt>
                <c:pt idx="1">
                  <c:v>-10</c:v>
                </c:pt>
              </c:numCache>
            </c:numRef>
          </c:yVal>
          <c:smooth val="0"/>
        </c:ser>
        <c:dLbls>
          <c:showLegendKey val="0"/>
          <c:showVal val="0"/>
          <c:showCatName val="0"/>
          <c:showSerName val="1"/>
          <c:showPercent val="0"/>
          <c:showBubbleSize val="0"/>
        </c:dLbls>
        <c:axId val="395950336"/>
        <c:axId val="396099968"/>
      </c:scatterChart>
      <c:valAx>
        <c:axId val="39595033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96099968"/>
        <c:crosses val="autoZero"/>
        <c:crossBetween val="midCat"/>
        <c:majorUnit val="1"/>
        <c:minorUnit val="1"/>
      </c:valAx>
      <c:valAx>
        <c:axId val="39609996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9595033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19'!$X$31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19'!$Y$31:$Y$32</c:f>
              <c:numCache>
                <c:formatCode>0.00</c:formatCode>
                <c:ptCount val="2"/>
                <c:pt idx="0">
                  <c:v>-10</c:v>
                </c:pt>
                <c:pt idx="1">
                  <c:v>-10</c:v>
                </c:pt>
              </c:numCache>
            </c:numRef>
          </c:xVal>
          <c:yVal>
            <c:numRef>
              <c:f>'Mål 19'!$Z$31:$Z$32</c:f>
              <c:numCache>
                <c:formatCode>0.00</c:formatCode>
                <c:ptCount val="2"/>
                <c:pt idx="0">
                  <c:v>-10</c:v>
                </c:pt>
                <c:pt idx="1">
                  <c:v>-10</c:v>
                </c:pt>
              </c:numCache>
            </c:numRef>
          </c:yVal>
          <c:smooth val="0"/>
        </c:ser>
        <c:ser>
          <c:idx val="1"/>
          <c:order val="1"/>
          <c:tx>
            <c:strRef>
              <c:f>'Mål 19'!$X$33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19'!$Y$33:$Y$34</c:f>
              <c:numCache>
                <c:formatCode>0.00</c:formatCode>
                <c:ptCount val="2"/>
                <c:pt idx="0">
                  <c:v>-10</c:v>
                </c:pt>
                <c:pt idx="1">
                  <c:v>-10</c:v>
                </c:pt>
              </c:numCache>
            </c:numRef>
          </c:xVal>
          <c:yVal>
            <c:numRef>
              <c:f>'Mål 19'!$Z$33:$Z$34</c:f>
              <c:numCache>
                <c:formatCode>General</c:formatCode>
                <c:ptCount val="2"/>
                <c:pt idx="0">
                  <c:v>-10</c:v>
                </c:pt>
                <c:pt idx="1">
                  <c:v>-10</c:v>
                </c:pt>
              </c:numCache>
            </c:numRef>
          </c:yVal>
          <c:smooth val="0"/>
        </c:ser>
        <c:ser>
          <c:idx val="2"/>
          <c:order val="2"/>
          <c:tx>
            <c:strRef>
              <c:f>'Mål 19'!$X$35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19'!$Y$35:$Y$36</c:f>
              <c:numCache>
                <c:formatCode>0.00</c:formatCode>
                <c:ptCount val="2"/>
                <c:pt idx="0" formatCode="General">
                  <c:v>-10</c:v>
                </c:pt>
                <c:pt idx="1">
                  <c:v>-10</c:v>
                </c:pt>
              </c:numCache>
            </c:numRef>
          </c:xVal>
          <c:yVal>
            <c:numRef>
              <c:f>'Mål 19'!$Z$35:$Z$36</c:f>
              <c:numCache>
                <c:formatCode>General</c:formatCode>
                <c:ptCount val="2"/>
                <c:pt idx="0">
                  <c:v>-10</c:v>
                </c:pt>
                <c:pt idx="1">
                  <c:v>-10</c:v>
                </c:pt>
              </c:numCache>
            </c:numRef>
          </c:yVal>
          <c:smooth val="0"/>
        </c:ser>
        <c:ser>
          <c:idx val="3"/>
          <c:order val="3"/>
          <c:tx>
            <c:strRef>
              <c:f>'Mål 19'!$X$37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19'!$Y$37:$Y$38</c:f>
              <c:numCache>
                <c:formatCode>General</c:formatCode>
                <c:ptCount val="2"/>
                <c:pt idx="0">
                  <c:v>-10</c:v>
                </c:pt>
                <c:pt idx="1">
                  <c:v>-10</c:v>
                </c:pt>
              </c:numCache>
            </c:numRef>
          </c:xVal>
          <c:yVal>
            <c:numRef>
              <c:f>'Mål 19'!$Z$37:$Z$38</c:f>
              <c:numCache>
                <c:formatCode>General</c:formatCode>
                <c:ptCount val="2"/>
                <c:pt idx="0">
                  <c:v>-10</c:v>
                </c:pt>
                <c:pt idx="1">
                  <c:v>-10</c:v>
                </c:pt>
              </c:numCache>
            </c:numRef>
          </c:yVal>
          <c:smooth val="0"/>
        </c:ser>
        <c:ser>
          <c:idx val="4"/>
          <c:order val="4"/>
          <c:tx>
            <c:strRef>
              <c:f>'Mål 19'!$X$39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19'!$Y$39:$Y$40</c:f>
              <c:numCache>
                <c:formatCode>General</c:formatCode>
                <c:ptCount val="2"/>
                <c:pt idx="0">
                  <c:v>-10</c:v>
                </c:pt>
                <c:pt idx="1">
                  <c:v>-10</c:v>
                </c:pt>
              </c:numCache>
            </c:numRef>
          </c:xVal>
          <c:yVal>
            <c:numRef>
              <c:f>'Mål 19'!$Z$39:$Z$40</c:f>
              <c:numCache>
                <c:formatCode>General</c:formatCode>
                <c:ptCount val="2"/>
                <c:pt idx="0">
                  <c:v>-10</c:v>
                </c:pt>
                <c:pt idx="1">
                  <c:v>-10</c:v>
                </c:pt>
              </c:numCache>
            </c:numRef>
          </c:yVal>
          <c:smooth val="0"/>
        </c:ser>
        <c:ser>
          <c:idx val="5"/>
          <c:order val="5"/>
          <c:tx>
            <c:strRef>
              <c:f>'Mål 19'!$X$41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19'!$Y$41:$Y$42</c:f>
              <c:numCache>
                <c:formatCode>General</c:formatCode>
                <c:ptCount val="2"/>
                <c:pt idx="0">
                  <c:v>-10</c:v>
                </c:pt>
                <c:pt idx="1">
                  <c:v>-10</c:v>
                </c:pt>
              </c:numCache>
            </c:numRef>
          </c:xVal>
          <c:yVal>
            <c:numRef>
              <c:f>'Mål 19'!$Z$41:$Z$42</c:f>
              <c:numCache>
                <c:formatCode>General</c:formatCode>
                <c:ptCount val="2"/>
                <c:pt idx="0">
                  <c:v>-10</c:v>
                </c:pt>
                <c:pt idx="1">
                  <c:v>-10</c:v>
                </c:pt>
              </c:numCache>
            </c:numRef>
          </c:yVal>
          <c:smooth val="0"/>
        </c:ser>
        <c:ser>
          <c:idx val="6"/>
          <c:order val="6"/>
          <c:tx>
            <c:strRef>
              <c:f>'Mål 19'!$X$43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19'!$Y$43:$Y$44</c:f>
              <c:numCache>
                <c:formatCode>General</c:formatCode>
                <c:ptCount val="2"/>
                <c:pt idx="0">
                  <c:v>-10</c:v>
                </c:pt>
                <c:pt idx="1">
                  <c:v>-10</c:v>
                </c:pt>
              </c:numCache>
            </c:numRef>
          </c:xVal>
          <c:yVal>
            <c:numRef>
              <c:f>'Mål 19'!$Z$43:$Z$44</c:f>
              <c:numCache>
                <c:formatCode>General</c:formatCode>
                <c:ptCount val="2"/>
                <c:pt idx="0">
                  <c:v>-10</c:v>
                </c:pt>
                <c:pt idx="1">
                  <c:v>-10</c:v>
                </c:pt>
              </c:numCache>
            </c:numRef>
          </c:yVal>
          <c:smooth val="0"/>
        </c:ser>
        <c:ser>
          <c:idx val="7"/>
          <c:order val="7"/>
          <c:tx>
            <c:strRef>
              <c:f>'Mål 19'!$X$45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19'!$Y$45:$Y$46</c:f>
              <c:numCache>
                <c:formatCode>General</c:formatCode>
                <c:ptCount val="2"/>
                <c:pt idx="0">
                  <c:v>-10</c:v>
                </c:pt>
                <c:pt idx="1">
                  <c:v>-10</c:v>
                </c:pt>
              </c:numCache>
            </c:numRef>
          </c:xVal>
          <c:yVal>
            <c:numRef>
              <c:f>'Mål 19'!$Z$45:$Z$46</c:f>
              <c:numCache>
                <c:formatCode>General</c:formatCode>
                <c:ptCount val="2"/>
                <c:pt idx="0">
                  <c:v>-10</c:v>
                </c:pt>
                <c:pt idx="1">
                  <c:v>-10</c:v>
                </c:pt>
              </c:numCache>
            </c:numRef>
          </c:yVal>
          <c:smooth val="0"/>
        </c:ser>
        <c:ser>
          <c:idx val="8"/>
          <c:order val="8"/>
          <c:tx>
            <c:strRef>
              <c:f>'Mål 19'!$X$47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19'!$Y$47:$Y$48</c:f>
              <c:numCache>
                <c:formatCode>General</c:formatCode>
                <c:ptCount val="2"/>
                <c:pt idx="0">
                  <c:v>-10</c:v>
                </c:pt>
                <c:pt idx="1">
                  <c:v>-10</c:v>
                </c:pt>
              </c:numCache>
            </c:numRef>
          </c:xVal>
          <c:yVal>
            <c:numRef>
              <c:f>'Mål 19'!$Z$47:$Z$48</c:f>
              <c:numCache>
                <c:formatCode>General</c:formatCode>
                <c:ptCount val="2"/>
                <c:pt idx="0">
                  <c:v>-10</c:v>
                </c:pt>
                <c:pt idx="1">
                  <c:v>-10</c:v>
                </c:pt>
              </c:numCache>
            </c:numRef>
          </c:yVal>
          <c:smooth val="0"/>
        </c:ser>
        <c:ser>
          <c:idx val="9"/>
          <c:order val="9"/>
          <c:tx>
            <c:strRef>
              <c:f>'Mål 19'!$X$49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19'!$Y$49:$Y$50</c:f>
              <c:numCache>
                <c:formatCode>General</c:formatCode>
                <c:ptCount val="2"/>
                <c:pt idx="0">
                  <c:v>-10</c:v>
                </c:pt>
                <c:pt idx="1">
                  <c:v>-10</c:v>
                </c:pt>
              </c:numCache>
            </c:numRef>
          </c:xVal>
          <c:yVal>
            <c:numRef>
              <c:f>'Mål 19'!$Z$49:$Z$50</c:f>
              <c:numCache>
                <c:formatCode>General</c:formatCode>
                <c:ptCount val="2"/>
                <c:pt idx="0">
                  <c:v>-10</c:v>
                </c:pt>
                <c:pt idx="1">
                  <c:v>-10</c:v>
                </c:pt>
              </c:numCache>
            </c:numRef>
          </c:yVal>
          <c:smooth val="0"/>
        </c:ser>
        <c:ser>
          <c:idx val="10"/>
          <c:order val="10"/>
          <c:tx>
            <c:strRef>
              <c:f>'Mål 19'!$X$51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19'!$Y$51:$Y$52</c:f>
              <c:numCache>
                <c:formatCode>General</c:formatCode>
                <c:ptCount val="2"/>
                <c:pt idx="0">
                  <c:v>-10</c:v>
                </c:pt>
                <c:pt idx="1">
                  <c:v>-10</c:v>
                </c:pt>
              </c:numCache>
            </c:numRef>
          </c:xVal>
          <c:yVal>
            <c:numRef>
              <c:f>'Mål 19'!$Z$51:$Z$52</c:f>
              <c:numCache>
                <c:formatCode>General</c:formatCode>
                <c:ptCount val="2"/>
                <c:pt idx="0">
                  <c:v>-10</c:v>
                </c:pt>
                <c:pt idx="1">
                  <c:v>-10</c:v>
                </c:pt>
              </c:numCache>
            </c:numRef>
          </c:yVal>
          <c:smooth val="0"/>
        </c:ser>
        <c:ser>
          <c:idx val="11"/>
          <c:order val="11"/>
          <c:tx>
            <c:strRef>
              <c:f>'Mål 19'!$X$53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19'!$Y$53:$Y$54</c:f>
              <c:numCache>
                <c:formatCode>General</c:formatCode>
                <c:ptCount val="2"/>
                <c:pt idx="0">
                  <c:v>-10</c:v>
                </c:pt>
                <c:pt idx="1">
                  <c:v>-10</c:v>
                </c:pt>
              </c:numCache>
            </c:numRef>
          </c:xVal>
          <c:yVal>
            <c:numRef>
              <c:f>'Mål 19'!$Z$53:$Z$54</c:f>
              <c:numCache>
                <c:formatCode>General</c:formatCode>
                <c:ptCount val="2"/>
                <c:pt idx="0">
                  <c:v>-10</c:v>
                </c:pt>
                <c:pt idx="1">
                  <c:v>-10</c:v>
                </c:pt>
              </c:numCache>
            </c:numRef>
          </c:yVal>
          <c:smooth val="0"/>
        </c:ser>
        <c:ser>
          <c:idx val="12"/>
          <c:order val="12"/>
          <c:tx>
            <c:strRef>
              <c:f>'Mål 19'!$X$55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19'!$Y$55:$Y$56</c:f>
              <c:numCache>
                <c:formatCode>General</c:formatCode>
                <c:ptCount val="2"/>
                <c:pt idx="0" formatCode="0.00">
                  <c:v>-10</c:v>
                </c:pt>
                <c:pt idx="1">
                  <c:v>-10</c:v>
                </c:pt>
              </c:numCache>
            </c:numRef>
          </c:xVal>
          <c:yVal>
            <c:numRef>
              <c:f>'Mål 19'!$Z$55:$Z$56</c:f>
              <c:numCache>
                <c:formatCode>General</c:formatCode>
                <c:ptCount val="2"/>
                <c:pt idx="0">
                  <c:v>-10</c:v>
                </c:pt>
                <c:pt idx="1">
                  <c:v>-10</c:v>
                </c:pt>
              </c:numCache>
            </c:numRef>
          </c:yVal>
          <c:smooth val="0"/>
        </c:ser>
        <c:ser>
          <c:idx val="13"/>
          <c:order val="13"/>
          <c:tx>
            <c:strRef>
              <c:f>'Mål 19'!$X$57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19'!$Y$57:$Y$58</c:f>
              <c:numCache>
                <c:formatCode>General</c:formatCode>
                <c:ptCount val="2"/>
                <c:pt idx="0">
                  <c:v>-10</c:v>
                </c:pt>
                <c:pt idx="1">
                  <c:v>-10</c:v>
                </c:pt>
              </c:numCache>
            </c:numRef>
          </c:xVal>
          <c:yVal>
            <c:numRef>
              <c:f>'Mål 19'!$Z$57:$Z$58</c:f>
              <c:numCache>
                <c:formatCode>General</c:formatCode>
                <c:ptCount val="2"/>
                <c:pt idx="0">
                  <c:v>-10</c:v>
                </c:pt>
                <c:pt idx="1">
                  <c:v>-10</c:v>
                </c:pt>
              </c:numCache>
            </c:numRef>
          </c:yVal>
          <c:smooth val="0"/>
        </c:ser>
        <c:ser>
          <c:idx val="14"/>
          <c:order val="14"/>
          <c:tx>
            <c:strRef>
              <c:f>'Mål 19'!$X$59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19'!$Y$59:$Y$60</c:f>
              <c:numCache>
                <c:formatCode>General</c:formatCode>
                <c:ptCount val="2"/>
                <c:pt idx="0">
                  <c:v>-10</c:v>
                </c:pt>
                <c:pt idx="1">
                  <c:v>-10</c:v>
                </c:pt>
              </c:numCache>
            </c:numRef>
          </c:xVal>
          <c:yVal>
            <c:numRef>
              <c:f>'Mål 19'!$Z$59:$Z$60</c:f>
              <c:numCache>
                <c:formatCode>General</c:formatCode>
                <c:ptCount val="2"/>
                <c:pt idx="0">
                  <c:v>-10</c:v>
                </c:pt>
                <c:pt idx="1">
                  <c:v>-10</c:v>
                </c:pt>
              </c:numCache>
            </c:numRef>
          </c:yVal>
          <c:smooth val="0"/>
        </c:ser>
        <c:ser>
          <c:idx val="15"/>
          <c:order val="15"/>
          <c:tx>
            <c:strRef>
              <c:f>'Mål 19'!$X$61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19'!$Y$61:$Y$62</c:f>
              <c:numCache>
                <c:formatCode>General</c:formatCode>
                <c:ptCount val="2"/>
                <c:pt idx="0">
                  <c:v>-10</c:v>
                </c:pt>
                <c:pt idx="1">
                  <c:v>-10</c:v>
                </c:pt>
              </c:numCache>
            </c:numRef>
          </c:xVal>
          <c:yVal>
            <c:numRef>
              <c:f>'Mål 19'!$Z$61:$Z$62</c:f>
              <c:numCache>
                <c:formatCode>General</c:formatCode>
                <c:ptCount val="2"/>
                <c:pt idx="0">
                  <c:v>-10</c:v>
                </c:pt>
                <c:pt idx="1">
                  <c:v>-10</c:v>
                </c:pt>
              </c:numCache>
            </c:numRef>
          </c:yVal>
          <c:smooth val="0"/>
        </c:ser>
        <c:ser>
          <c:idx val="16"/>
          <c:order val="16"/>
          <c:tx>
            <c:strRef>
              <c:f>'Mål 19'!$X$63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19'!$Y$63:$Y$64</c:f>
              <c:numCache>
                <c:formatCode>0.00</c:formatCode>
                <c:ptCount val="2"/>
                <c:pt idx="0">
                  <c:v>-10</c:v>
                </c:pt>
                <c:pt idx="1">
                  <c:v>-10</c:v>
                </c:pt>
              </c:numCache>
            </c:numRef>
          </c:xVal>
          <c:yVal>
            <c:numRef>
              <c:f>'Mål 19'!$Z$63:$Z$64</c:f>
              <c:numCache>
                <c:formatCode>0.00</c:formatCode>
                <c:ptCount val="2"/>
                <c:pt idx="0">
                  <c:v>-10</c:v>
                </c:pt>
                <c:pt idx="1">
                  <c:v>-10</c:v>
                </c:pt>
              </c:numCache>
            </c:numRef>
          </c:yVal>
          <c:smooth val="0"/>
        </c:ser>
        <c:ser>
          <c:idx val="17"/>
          <c:order val="17"/>
          <c:tx>
            <c:strRef>
              <c:f>'Mål 19'!$X$65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19'!$Y$65:$Y$66</c:f>
              <c:numCache>
                <c:formatCode>0.00</c:formatCode>
                <c:ptCount val="2"/>
                <c:pt idx="0">
                  <c:v>-10</c:v>
                </c:pt>
                <c:pt idx="1">
                  <c:v>-10</c:v>
                </c:pt>
              </c:numCache>
            </c:numRef>
          </c:xVal>
          <c:yVal>
            <c:numRef>
              <c:f>'Mål 19'!$Z$65:$Z$66</c:f>
              <c:numCache>
                <c:formatCode>0.00</c:formatCode>
                <c:ptCount val="2"/>
                <c:pt idx="0">
                  <c:v>-10</c:v>
                </c:pt>
                <c:pt idx="1">
                  <c:v>-10</c:v>
                </c:pt>
              </c:numCache>
            </c:numRef>
          </c:yVal>
          <c:smooth val="0"/>
        </c:ser>
        <c:ser>
          <c:idx val="18"/>
          <c:order val="18"/>
          <c:tx>
            <c:strRef>
              <c:f>'Mål 19'!$X$67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19'!$Y$67:$Y$68</c:f>
              <c:numCache>
                <c:formatCode>0.00</c:formatCode>
                <c:ptCount val="2"/>
                <c:pt idx="0">
                  <c:v>-10</c:v>
                </c:pt>
                <c:pt idx="1">
                  <c:v>-10</c:v>
                </c:pt>
              </c:numCache>
            </c:numRef>
          </c:xVal>
          <c:yVal>
            <c:numRef>
              <c:f>'Mål 19'!$Z$67:$Z$68</c:f>
              <c:numCache>
                <c:formatCode>0.00</c:formatCode>
                <c:ptCount val="2"/>
                <c:pt idx="0">
                  <c:v>-10</c:v>
                </c:pt>
                <c:pt idx="1">
                  <c:v>-10</c:v>
                </c:pt>
              </c:numCache>
            </c:numRef>
          </c:yVal>
          <c:smooth val="0"/>
        </c:ser>
        <c:ser>
          <c:idx val="19"/>
          <c:order val="19"/>
          <c:tx>
            <c:strRef>
              <c:f>'Mål 19'!$X$69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19'!$Y$69:$Y$70</c:f>
              <c:numCache>
                <c:formatCode>0.00</c:formatCode>
                <c:ptCount val="2"/>
                <c:pt idx="0">
                  <c:v>-10</c:v>
                </c:pt>
                <c:pt idx="1">
                  <c:v>-10</c:v>
                </c:pt>
              </c:numCache>
            </c:numRef>
          </c:xVal>
          <c:yVal>
            <c:numRef>
              <c:f>'Mål 19'!$Z$69:$Z$70</c:f>
              <c:numCache>
                <c:formatCode>0.00</c:formatCode>
                <c:ptCount val="2"/>
                <c:pt idx="0">
                  <c:v>-10</c:v>
                </c:pt>
                <c:pt idx="1">
                  <c:v>-10</c:v>
                </c:pt>
              </c:numCache>
            </c:numRef>
          </c:yVal>
          <c:smooth val="0"/>
        </c:ser>
        <c:ser>
          <c:idx val="20"/>
          <c:order val="20"/>
          <c:tx>
            <c:strRef>
              <c:f>'Mål 19'!$X$71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19'!$Y$71:$Y$72</c:f>
              <c:numCache>
                <c:formatCode>0.00</c:formatCode>
                <c:ptCount val="2"/>
                <c:pt idx="0">
                  <c:v>-10</c:v>
                </c:pt>
                <c:pt idx="1">
                  <c:v>-10</c:v>
                </c:pt>
              </c:numCache>
            </c:numRef>
          </c:xVal>
          <c:yVal>
            <c:numRef>
              <c:f>'Mål 19'!$Z$71:$Z$72</c:f>
              <c:numCache>
                <c:formatCode>0.00</c:formatCode>
                <c:ptCount val="2"/>
                <c:pt idx="0">
                  <c:v>-10</c:v>
                </c:pt>
                <c:pt idx="1">
                  <c:v>-10</c:v>
                </c:pt>
              </c:numCache>
            </c:numRef>
          </c:yVal>
          <c:smooth val="0"/>
        </c:ser>
        <c:dLbls>
          <c:showLegendKey val="0"/>
          <c:showVal val="0"/>
          <c:showCatName val="0"/>
          <c:showSerName val="1"/>
          <c:showPercent val="0"/>
          <c:showBubbleSize val="0"/>
        </c:dLbls>
        <c:axId val="385747968"/>
        <c:axId val="385758336"/>
      </c:scatterChart>
      <c:valAx>
        <c:axId val="38574796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85758336"/>
        <c:crosses val="autoZero"/>
        <c:crossBetween val="midCat"/>
        <c:majorUnit val="1"/>
        <c:minorUnit val="1"/>
      </c:valAx>
      <c:valAx>
        <c:axId val="38575833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8574796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20'!$X$31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20'!$Y$31:$Y$32</c:f>
              <c:numCache>
                <c:formatCode>0.00</c:formatCode>
                <c:ptCount val="2"/>
                <c:pt idx="0">
                  <c:v>-10</c:v>
                </c:pt>
                <c:pt idx="1">
                  <c:v>-10</c:v>
                </c:pt>
              </c:numCache>
            </c:numRef>
          </c:xVal>
          <c:yVal>
            <c:numRef>
              <c:f>'Mål 20'!$Z$31:$Z$32</c:f>
              <c:numCache>
                <c:formatCode>0.00</c:formatCode>
                <c:ptCount val="2"/>
                <c:pt idx="0">
                  <c:v>-10</c:v>
                </c:pt>
                <c:pt idx="1">
                  <c:v>-10</c:v>
                </c:pt>
              </c:numCache>
            </c:numRef>
          </c:yVal>
          <c:smooth val="0"/>
        </c:ser>
        <c:ser>
          <c:idx val="1"/>
          <c:order val="1"/>
          <c:tx>
            <c:strRef>
              <c:f>'Mål 20'!$X$33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20'!$Y$33:$Y$34</c:f>
              <c:numCache>
                <c:formatCode>0.00</c:formatCode>
                <c:ptCount val="2"/>
                <c:pt idx="0">
                  <c:v>-10</c:v>
                </c:pt>
                <c:pt idx="1">
                  <c:v>-10</c:v>
                </c:pt>
              </c:numCache>
            </c:numRef>
          </c:xVal>
          <c:yVal>
            <c:numRef>
              <c:f>'Mål 20'!$Z$33:$Z$34</c:f>
              <c:numCache>
                <c:formatCode>General</c:formatCode>
                <c:ptCount val="2"/>
                <c:pt idx="0">
                  <c:v>-10</c:v>
                </c:pt>
                <c:pt idx="1">
                  <c:v>-10</c:v>
                </c:pt>
              </c:numCache>
            </c:numRef>
          </c:yVal>
          <c:smooth val="0"/>
        </c:ser>
        <c:ser>
          <c:idx val="2"/>
          <c:order val="2"/>
          <c:tx>
            <c:strRef>
              <c:f>'Mål 20'!$X$35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20'!$Y$35:$Y$36</c:f>
              <c:numCache>
                <c:formatCode>0.00</c:formatCode>
                <c:ptCount val="2"/>
                <c:pt idx="0" formatCode="General">
                  <c:v>-10</c:v>
                </c:pt>
                <c:pt idx="1">
                  <c:v>-10</c:v>
                </c:pt>
              </c:numCache>
            </c:numRef>
          </c:xVal>
          <c:yVal>
            <c:numRef>
              <c:f>'Mål 20'!$Z$35:$Z$36</c:f>
              <c:numCache>
                <c:formatCode>General</c:formatCode>
                <c:ptCount val="2"/>
                <c:pt idx="0">
                  <c:v>-10</c:v>
                </c:pt>
                <c:pt idx="1">
                  <c:v>-10</c:v>
                </c:pt>
              </c:numCache>
            </c:numRef>
          </c:yVal>
          <c:smooth val="0"/>
        </c:ser>
        <c:ser>
          <c:idx val="3"/>
          <c:order val="3"/>
          <c:tx>
            <c:strRef>
              <c:f>'Mål 20'!$X$37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20'!$Y$37:$Y$38</c:f>
              <c:numCache>
                <c:formatCode>General</c:formatCode>
                <c:ptCount val="2"/>
                <c:pt idx="0">
                  <c:v>-10</c:v>
                </c:pt>
                <c:pt idx="1">
                  <c:v>-10</c:v>
                </c:pt>
              </c:numCache>
            </c:numRef>
          </c:xVal>
          <c:yVal>
            <c:numRef>
              <c:f>'Mål 20'!$Z$37:$Z$38</c:f>
              <c:numCache>
                <c:formatCode>General</c:formatCode>
                <c:ptCount val="2"/>
                <c:pt idx="0">
                  <c:v>-10</c:v>
                </c:pt>
                <c:pt idx="1">
                  <c:v>-10</c:v>
                </c:pt>
              </c:numCache>
            </c:numRef>
          </c:yVal>
          <c:smooth val="0"/>
        </c:ser>
        <c:ser>
          <c:idx val="4"/>
          <c:order val="4"/>
          <c:tx>
            <c:strRef>
              <c:f>'Mål 20'!$X$39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20'!$Y$39:$Y$40</c:f>
              <c:numCache>
                <c:formatCode>General</c:formatCode>
                <c:ptCount val="2"/>
                <c:pt idx="0">
                  <c:v>-10</c:v>
                </c:pt>
                <c:pt idx="1">
                  <c:v>-10</c:v>
                </c:pt>
              </c:numCache>
            </c:numRef>
          </c:xVal>
          <c:yVal>
            <c:numRef>
              <c:f>'Mål 20'!$Z$39:$Z$40</c:f>
              <c:numCache>
                <c:formatCode>General</c:formatCode>
                <c:ptCount val="2"/>
                <c:pt idx="0">
                  <c:v>-10</c:v>
                </c:pt>
                <c:pt idx="1">
                  <c:v>-10</c:v>
                </c:pt>
              </c:numCache>
            </c:numRef>
          </c:yVal>
          <c:smooth val="0"/>
        </c:ser>
        <c:ser>
          <c:idx val="5"/>
          <c:order val="5"/>
          <c:tx>
            <c:strRef>
              <c:f>'Mål 20'!$X$41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20'!$Y$41:$Y$42</c:f>
              <c:numCache>
                <c:formatCode>General</c:formatCode>
                <c:ptCount val="2"/>
                <c:pt idx="0">
                  <c:v>-10</c:v>
                </c:pt>
                <c:pt idx="1">
                  <c:v>-10</c:v>
                </c:pt>
              </c:numCache>
            </c:numRef>
          </c:xVal>
          <c:yVal>
            <c:numRef>
              <c:f>'Mål 20'!$Z$41:$Z$42</c:f>
              <c:numCache>
                <c:formatCode>General</c:formatCode>
                <c:ptCount val="2"/>
                <c:pt idx="0">
                  <c:v>-10</c:v>
                </c:pt>
                <c:pt idx="1">
                  <c:v>-10</c:v>
                </c:pt>
              </c:numCache>
            </c:numRef>
          </c:yVal>
          <c:smooth val="0"/>
        </c:ser>
        <c:ser>
          <c:idx val="6"/>
          <c:order val="6"/>
          <c:tx>
            <c:strRef>
              <c:f>'Mål 20'!$X$43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20'!$Y$43:$Y$44</c:f>
              <c:numCache>
                <c:formatCode>General</c:formatCode>
                <c:ptCount val="2"/>
                <c:pt idx="0">
                  <c:v>-10</c:v>
                </c:pt>
                <c:pt idx="1">
                  <c:v>-10</c:v>
                </c:pt>
              </c:numCache>
            </c:numRef>
          </c:xVal>
          <c:yVal>
            <c:numRef>
              <c:f>'Mål 20'!$Z$43:$Z$44</c:f>
              <c:numCache>
                <c:formatCode>General</c:formatCode>
                <c:ptCount val="2"/>
                <c:pt idx="0">
                  <c:v>-10</c:v>
                </c:pt>
                <c:pt idx="1">
                  <c:v>-10</c:v>
                </c:pt>
              </c:numCache>
            </c:numRef>
          </c:yVal>
          <c:smooth val="0"/>
        </c:ser>
        <c:ser>
          <c:idx val="7"/>
          <c:order val="7"/>
          <c:tx>
            <c:strRef>
              <c:f>'Mål 20'!$X$45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20'!$Y$45:$Y$46</c:f>
              <c:numCache>
                <c:formatCode>General</c:formatCode>
                <c:ptCount val="2"/>
                <c:pt idx="0">
                  <c:v>-10</c:v>
                </c:pt>
                <c:pt idx="1">
                  <c:v>-10</c:v>
                </c:pt>
              </c:numCache>
            </c:numRef>
          </c:xVal>
          <c:yVal>
            <c:numRef>
              <c:f>'Mål 20'!$Z$45:$Z$46</c:f>
              <c:numCache>
                <c:formatCode>General</c:formatCode>
                <c:ptCount val="2"/>
                <c:pt idx="0">
                  <c:v>-10</c:v>
                </c:pt>
                <c:pt idx="1">
                  <c:v>-10</c:v>
                </c:pt>
              </c:numCache>
            </c:numRef>
          </c:yVal>
          <c:smooth val="0"/>
        </c:ser>
        <c:ser>
          <c:idx val="8"/>
          <c:order val="8"/>
          <c:tx>
            <c:strRef>
              <c:f>'Mål 20'!$X$47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20'!$Y$47:$Y$48</c:f>
              <c:numCache>
                <c:formatCode>General</c:formatCode>
                <c:ptCount val="2"/>
                <c:pt idx="0">
                  <c:v>-10</c:v>
                </c:pt>
                <c:pt idx="1">
                  <c:v>-10</c:v>
                </c:pt>
              </c:numCache>
            </c:numRef>
          </c:xVal>
          <c:yVal>
            <c:numRef>
              <c:f>'Mål 20'!$Z$47:$Z$48</c:f>
              <c:numCache>
                <c:formatCode>General</c:formatCode>
                <c:ptCount val="2"/>
                <c:pt idx="0">
                  <c:v>-10</c:v>
                </c:pt>
                <c:pt idx="1">
                  <c:v>-10</c:v>
                </c:pt>
              </c:numCache>
            </c:numRef>
          </c:yVal>
          <c:smooth val="0"/>
        </c:ser>
        <c:ser>
          <c:idx val="9"/>
          <c:order val="9"/>
          <c:tx>
            <c:strRef>
              <c:f>'Mål 20'!$X$49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20'!$Y$49:$Y$50</c:f>
              <c:numCache>
                <c:formatCode>General</c:formatCode>
                <c:ptCount val="2"/>
                <c:pt idx="0">
                  <c:v>-10</c:v>
                </c:pt>
                <c:pt idx="1">
                  <c:v>-10</c:v>
                </c:pt>
              </c:numCache>
            </c:numRef>
          </c:xVal>
          <c:yVal>
            <c:numRef>
              <c:f>'Mål 20'!$Z$49:$Z$50</c:f>
              <c:numCache>
                <c:formatCode>General</c:formatCode>
                <c:ptCount val="2"/>
                <c:pt idx="0">
                  <c:v>-10</c:v>
                </c:pt>
                <c:pt idx="1">
                  <c:v>-10</c:v>
                </c:pt>
              </c:numCache>
            </c:numRef>
          </c:yVal>
          <c:smooth val="0"/>
        </c:ser>
        <c:ser>
          <c:idx val="10"/>
          <c:order val="10"/>
          <c:tx>
            <c:strRef>
              <c:f>'Mål 20'!$X$51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20'!$Y$51:$Y$52</c:f>
              <c:numCache>
                <c:formatCode>General</c:formatCode>
                <c:ptCount val="2"/>
                <c:pt idx="0">
                  <c:v>-10</c:v>
                </c:pt>
                <c:pt idx="1">
                  <c:v>-10</c:v>
                </c:pt>
              </c:numCache>
            </c:numRef>
          </c:xVal>
          <c:yVal>
            <c:numRef>
              <c:f>'Mål 20'!$Z$51:$Z$52</c:f>
              <c:numCache>
                <c:formatCode>General</c:formatCode>
                <c:ptCount val="2"/>
                <c:pt idx="0">
                  <c:v>-10</c:v>
                </c:pt>
                <c:pt idx="1">
                  <c:v>-10</c:v>
                </c:pt>
              </c:numCache>
            </c:numRef>
          </c:yVal>
          <c:smooth val="0"/>
        </c:ser>
        <c:ser>
          <c:idx val="11"/>
          <c:order val="11"/>
          <c:tx>
            <c:strRef>
              <c:f>'Mål 20'!$X$53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20'!$Y$53:$Y$54</c:f>
              <c:numCache>
                <c:formatCode>General</c:formatCode>
                <c:ptCount val="2"/>
                <c:pt idx="0">
                  <c:v>-10</c:v>
                </c:pt>
                <c:pt idx="1">
                  <c:v>-10</c:v>
                </c:pt>
              </c:numCache>
            </c:numRef>
          </c:xVal>
          <c:yVal>
            <c:numRef>
              <c:f>'Mål 20'!$Z$53:$Z$54</c:f>
              <c:numCache>
                <c:formatCode>General</c:formatCode>
                <c:ptCount val="2"/>
                <c:pt idx="0">
                  <c:v>-10</c:v>
                </c:pt>
                <c:pt idx="1">
                  <c:v>-10</c:v>
                </c:pt>
              </c:numCache>
            </c:numRef>
          </c:yVal>
          <c:smooth val="0"/>
        </c:ser>
        <c:ser>
          <c:idx val="12"/>
          <c:order val="12"/>
          <c:tx>
            <c:strRef>
              <c:f>'Mål 20'!$X$55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20'!$Y$55:$Y$56</c:f>
              <c:numCache>
                <c:formatCode>General</c:formatCode>
                <c:ptCount val="2"/>
                <c:pt idx="0" formatCode="0.00">
                  <c:v>-10</c:v>
                </c:pt>
                <c:pt idx="1">
                  <c:v>-10</c:v>
                </c:pt>
              </c:numCache>
            </c:numRef>
          </c:xVal>
          <c:yVal>
            <c:numRef>
              <c:f>'Mål 20'!$Z$55:$Z$56</c:f>
              <c:numCache>
                <c:formatCode>General</c:formatCode>
                <c:ptCount val="2"/>
                <c:pt idx="0">
                  <c:v>-10</c:v>
                </c:pt>
                <c:pt idx="1">
                  <c:v>-10</c:v>
                </c:pt>
              </c:numCache>
            </c:numRef>
          </c:yVal>
          <c:smooth val="0"/>
        </c:ser>
        <c:ser>
          <c:idx val="13"/>
          <c:order val="13"/>
          <c:tx>
            <c:strRef>
              <c:f>'Mål 20'!$X$57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20'!$Y$57:$Y$58</c:f>
              <c:numCache>
                <c:formatCode>General</c:formatCode>
                <c:ptCount val="2"/>
                <c:pt idx="0">
                  <c:v>-10</c:v>
                </c:pt>
                <c:pt idx="1">
                  <c:v>-10</c:v>
                </c:pt>
              </c:numCache>
            </c:numRef>
          </c:xVal>
          <c:yVal>
            <c:numRef>
              <c:f>'Mål 20'!$Z$57:$Z$58</c:f>
              <c:numCache>
                <c:formatCode>General</c:formatCode>
                <c:ptCount val="2"/>
                <c:pt idx="0">
                  <c:v>-10</c:v>
                </c:pt>
                <c:pt idx="1">
                  <c:v>-10</c:v>
                </c:pt>
              </c:numCache>
            </c:numRef>
          </c:yVal>
          <c:smooth val="0"/>
        </c:ser>
        <c:ser>
          <c:idx val="14"/>
          <c:order val="14"/>
          <c:tx>
            <c:strRef>
              <c:f>'Mål 20'!$X$59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20'!$Y$59:$Y$60</c:f>
              <c:numCache>
                <c:formatCode>General</c:formatCode>
                <c:ptCount val="2"/>
                <c:pt idx="0">
                  <c:v>-10</c:v>
                </c:pt>
                <c:pt idx="1">
                  <c:v>-10</c:v>
                </c:pt>
              </c:numCache>
            </c:numRef>
          </c:xVal>
          <c:yVal>
            <c:numRef>
              <c:f>'Mål 20'!$Z$59:$Z$60</c:f>
              <c:numCache>
                <c:formatCode>General</c:formatCode>
                <c:ptCount val="2"/>
                <c:pt idx="0">
                  <c:v>-10</c:v>
                </c:pt>
                <c:pt idx="1">
                  <c:v>-10</c:v>
                </c:pt>
              </c:numCache>
            </c:numRef>
          </c:yVal>
          <c:smooth val="0"/>
        </c:ser>
        <c:ser>
          <c:idx val="15"/>
          <c:order val="15"/>
          <c:tx>
            <c:strRef>
              <c:f>'Mål 20'!$X$61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20'!$Y$61:$Y$62</c:f>
              <c:numCache>
                <c:formatCode>General</c:formatCode>
                <c:ptCount val="2"/>
                <c:pt idx="0">
                  <c:v>-10</c:v>
                </c:pt>
                <c:pt idx="1">
                  <c:v>-10</c:v>
                </c:pt>
              </c:numCache>
            </c:numRef>
          </c:xVal>
          <c:yVal>
            <c:numRef>
              <c:f>'Mål 20'!$Z$61:$Z$62</c:f>
              <c:numCache>
                <c:formatCode>General</c:formatCode>
                <c:ptCount val="2"/>
                <c:pt idx="0">
                  <c:v>-10</c:v>
                </c:pt>
                <c:pt idx="1">
                  <c:v>-10</c:v>
                </c:pt>
              </c:numCache>
            </c:numRef>
          </c:yVal>
          <c:smooth val="0"/>
        </c:ser>
        <c:ser>
          <c:idx val="16"/>
          <c:order val="16"/>
          <c:tx>
            <c:strRef>
              <c:f>'Mål 20'!$X$63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20'!$Y$63:$Y$64</c:f>
              <c:numCache>
                <c:formatCode>0.00</c:formatCode>
                <c:ptCount val="2"/>
                <c:pt idx="0">
                  <c:v>-10</c:v>
                </c:pt>
                <c:pt idx="1">
                  <c:v>-10</c:v>
                </c:pt>
              </c:numCache>
            </c:numRef>
          </c:xVal>
          <c:yVal>
            <c:numRef>
              <c:f>'Mål 20'!$Z$63:$Z$64</c:f>
              <c:numCache>
                <c:formatCode>0.00</c:formatCode>
                <c:ptCount val="2"/>
                <c:pt idx="0">
                  <c:v>-10</c:v>
                </c:pt>
                <c:pt idx="1">
                  <c:v>-10</c:v>
                </c:pt>
              </c:numCache>
            </c:numRef>
          </c:yVal>
          <c:smooth val="0"/>
        </c:ser>
        <c:ser>
          <c:idx val="17"/>
          <c:order val="17"/>
          <c:tx>
            <c:strRef>
              <c:f>'Mål 20'!$X$65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20'!$Y$65:$Y$66</c:f>
              <c:numCache>
                <c:formatCode>0.00</c:formatCode>
                <c:ptCount val="2"/>
                <c:pt idx="0">
                  <c:v>-10</c:v>
                </c:pt>
                <c:pt idx="1">
                  <c:v>-10</c:v>
                </c:pt>
              </c:numCache>
            </c:numRef>
          </c:xVal>
          <c:yVal>
            <c:numRef>
              <c:f>'Mål 20'!$Z$65:$Z$66</c:f>
              <c:numCache>
                <c:formatCode>0.00</c:formatCode>
                <c:ptCount val="2"/>
                <c:pt idx="0">
                  <c:v>-10</c:v>
                </c:pt>
                <c:pt idx="1">
                  <c:v>-10</c:v>
                </c:pt>
              </c:numCache>
            </c:numRef>
          </c:yVal>
          <c:smooth val="0"/>
        </c:ser>
        <c:ser>
          <c:idx val="18"/>
          <c:order val="18"/>
          <c:tx>
            <c:strRef>
              <c:f>'Mål 20'!$X$67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20'!$Y$67:$Y$68</c:f>
              <c:numCache>
                <c:formatCode>0.00</c:formatCode>
                <c:ptCount val="2"/>
                <c:pt idx="0">
                  <c:v>-10</c:v>
                </c:pt>
                <c:pt idx="1">
                  <c:v>-10</c:v>
                </c:pt>
              </c:numCache>
            </c:numRef>
          </c:xVal>
          <c:yVal>
            <c:numRef>
              <c:f>'Mål 20'!$Z$67:$Z$68</c:f>
              <c:numCache>
                <c:formatCode>0.00</c:formatCode>
                <c:ptCount val="2"/>
                <c:pt idx="0">
                  <c:v>-10</c:v>
                </c:pt>
                <c:pt idx="1">
                  <c:v>-10</c:v>
                </c:pt>
              </c:numCache>
            </c:numRef>
          </c:yVal>
          <c:smooth val="0"/>
        </c:ser>
        <c:ser>
          <c:idx val="19"/>
          <c:order val="19"/>
          <c:tx>
            <c:strRef>
              <c:f>'Mål 20'!$X$69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20'!$Y$69:$Y$70</c:f>
              <c:numCache>
                <c:formatCode>0.00</c:formatCode>
                <c:ptCount val="2"/>
                <c:pt idx="0">
                  <c:v>-10</c:v>
                </c:pt>
                <c:pt idx="1">
                  <c:v>-10</c:v>
                </c:pt>
              </c:numCache>
            </c:numRef>
          </c:xVal>
          <c:yVal>
            <c:numRef>
              <c:f>'Mål 20'!$Z$69:$Z$70</c:f>
              <c:numCache>
                <c:formatCode>0.00</c:formatCode>
                <c:ptCount val="2"/>
                <c:pt idx="0">
                  <c:v>-10</c:v>
                </c:pt>
                <c:pt idx="1">
                  <c:v>-10</c:v>
                </c:pt>
              </c:numCache>
            </c:numRef>
          </c:yVal>
          <c:smooth val="0"/>
        </c:ser>
        <c:ser>
          <c:idx val="20"/>
          <c:order val="20"/>
          <c:tx>
            <c:strRef>
              <c:f>'Mål 20'!$X$71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20'!$Y$71:$Y$72</c:f>
              <c:numCache>
                <c:formatCode>0.00</c:formatCode>
                <c:ptCount val="2"/>
                <c:pt idx="0">
                  <c:v>-10</c:v>
                </c:pt>
                <c:pt idx="1">
                  <c:v>-10</c:v>
                </c:pt>
              </c:numCache>
            </c:numRef>
          </c:xVal>
          <c:yVal>
            <c:numRef>
              <c:f>'Mål 20'!$Z$71:$Z$72</c:f>
              <c:numCache>
                <c:formatCode>0.00</c:formatCode>
                <c:ptCount val="2"/>
                <c:pt idx="0">
                  <c:v>-10</c:v>
                </c:pt>
                <c:pt idx="1">
                  <c:v>-10</c:v>
                </c:pt>
              </c:numCache>
            </c:numRef>
          </c:yVal>
          <c:smooth val="0"/>
        </c:ser>
        <c:dLbls>
          <c:showLegendKey val="0"/>
          <c:showVal val="0"/>
          <c:showCatName val="0"/>
          <c:showSerName val="1"/>
          <c:showPercent val="0"/>
          <c:showBubbleSize val="0"/>
        </c:dLbls>
        <c:axId val="406781952"/>
        <c:axId val="406783872"/>
      </c:scatterChart>
      <c:valAx>
        <c:axId val="40678195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06783872"/>
        <c:crosses val="autoZero"/>
        <c:crossBetween val="midCat"/>
        <c:majorUnit val="1"/>
        <c:minorUnit val="1"/>
      </c:valAx>
      <c:valAx>
        <c:axId val="40678387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40678195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1'!$Y$31:$Y$32</c:f>
              <c:numCache>
                <c:formatCode>0.00</c:formatCode>
                <c:ptCount val="2"/>
                <c:pt idx="0">
                  <c:v>-10</c:v>
                </c:pt>
                <c:pt idx="1">
                  <c:v>-10</c:v>
                </c:pt>
              </c:numCache>
            </c:numRef>
          </c:xVal>
          <c:yVal>
            <c:numRef>
              <c:f>'Mål 1'!$Z$31:$Z$32</c:f>
              <c:numCache>
                <c:formatCode>0.00</c:formatCode>
                <c:ptCount val="2"/>
                <c:pt idx="0">
                  <c:v>-10</c:v>
                </c:pt>
                <c:pt idx="1">
                  <c:v>-10</c:v>
                </c:pt>
              </c:numCache>
            </c:numRef>
          </c:yVal>
          <c:smooth val="0"/>
        </c:ser>
        <c:ser>
          <c:idx val="1"/>
          <c:order val="1"/>
          <c:tx>
            <c:strRef>
              <c:f>'Mål 1'!$X$33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1'!$Y$33:$Y$34</c:f>
              <c:numCache>
                <c:formatCode>0.00</c:formatCode>
                <c:ptCount val="2"/>
                <c:pt idx="0">
                  <c:v>-10</c:v>
                </c:pt>
                <c:pt idx="1">
                  <c:v>-10</c:v>
                </c:pt>
              </c:numCache>
            </c:numRef>
          </c:xVal>
          <c:yVal>
            <c:numRef>
              <c:f>'Mål 1'!$Z$33:$Z$34</c:f>
              <c:numCache>
                <c:formatCode>General</c:formatCode>
                <c:ptCount val="2"/>
                <c:pt idx="0">
                  <c:v>-10</c:v>
                </c:pt>
                <c:pt idx="1">
                  <c:v>-10</c:v>
                </c:pt>
              </c:numCache>
            </c:numRef>
          </c:yVal>
          <c:smooth val="0"/>
        </c:ser>
        <c:ser>
          <c:idx val="2"/>
          <c:order val="2"/>
          <c:tx>
            <c:strRef>
              <c:f>'Mål 1'!$X$35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1'!$Y$35:$Y$36</c:f>
              <c:numCache>
                <c:formatCode>0.00</c:formatCode>
                <c:ptCount val="2"/>
                <c:pt idx="0" formatCode="General">
                  <c:v>-10</c:v>
                </c:pt>
                <c:pt idx="1">
                  <c:v>-10</c:v>
                </c:pt>
              </c:numCache>
            </c:numRef>
          </c:xVal>
          <c:yVal>
            <c:numRef>
              <c:f>'Mål 1'!$Z$35:$Z$36</c:f>
              <c:numCache>
                <c:formatCode>General</c:formatCode>
                <c:ptCount val="2"/>
                <c:pt idx="0">
                  <c:v>-10</c:v>
                </c:pt>
                <c:pt idx="1">
                  <c:v>-10</c:v>
                </c:pt>
              </c:numCache>
            </c:numRef>
          </c:yVal>
          <c:smooth val="0"/>
        </c:ser>
        <c:ser>
          <c:idx val="3"/>
          <c:order val="3"/>
          <c:tx>
            <c:strRef>
              <c:f>'Mål 1'!$X$37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1'!$Y$37:$Y$38</c:f>
              <c:numCache>
                <c:formatCode>General</c:formatCode>
                <c:ptCount val="2"/>
                <c:pt idx="0">
                  <c:v>-10</c:v>
                </c:pt>
                <c:pt idx="1">
                  <c:v>-10</c:v>
                </c:pt>
              </c:numCache>
            </c:numRef>
          </c:xVal>
          <c:yVal>
            <c:numRef>
              <c:f>'Mål 1'!$Z$37:$Z$38</c:f>
              <c:numCache>
                <c:formatCode>General</c:formatCode>
                <c:ptCount val="2"/>
                <c:pt idx="0">
                  <c:v>-10</c:v>
                </c:pt>
                <c:pt idx="1">
                  <c:v>-10</c:v>
                </c:pt>
              </c:numCache>
            </c:numRef>
          </c:yVal>
          <c:smooth val="0"/>
        </c:ser>
        <c:ser>
          <c:idx val="4"/>
          <c:order val="4"/>
          <c:tx>
            <c:strRef>
              <c:f>'Mål 1'!$X$39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1'!$Y$39:$Y$40</c:f>
              <c:numCache>
                <c:formatCode>General</c:formatCode>
                <c:ptCount val="2"/>
                <c:pt idx="0">
                  <c:v>-10</c:v>
                </c:pt>
                <c:pt idx="1">
                  <c:v>-10</c:v>
                </c:pt>
              </c:numCache>
            </c:numRef>
          </c:xVal>
          <c:yVal>
            <c:numRef>
              <c:f>'Mål 1'!$Z$39:$Z$40</c:f>
              <c:numCache>
                <c:formatCode>General</c:formatCode>
                <c:ptCount val="2"/>
                <c:pt idx="0">
                  <c:v>-10</c:v>
                </c:pt>
                <c:pt idx="1">
                  <c:v>-10</c:v>
                </c:pt>
              </c:numCache>
            </c:numRef>
          </c:yVal>
          <c:smooth val="0"/>
        </c:ser>
        <c:ser>
          <c:idx val="5"/>
          <c:order val="5"/>
          <c:tx>
            <c:strRef>
              <c:f>'Mål 1'!$X$41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1'!$Y$41:$Y$42</c:f>
              <c:numCache>
                <c:formatCode>General</c:formatCode>
                <c:ptCount val="2"/>
                <c:pt idx="0">
                  <c:v>-10</c:v>
                </c:pt>
                <c:pt idx="1">
                  <c:v>-10</c:v>
                </c:pt>
              </c:numCache>
            </c:numRef>
          </c:xVal>
          <c:yVal>
            <c:numRef>
              <c:f>'Mål 1'!$Z$41:$Z$42</c:f>
              <c:numCache>
                <c:formatCode>General</c:formatCode>
                <c:ptCount val="2"/>
                <c:pt idx="0">
                  <c:v>-10</c:v>
                </c:pt>
                <c:pt idx="1">
                  <c:v>-10</c:v>
                </c:pt>
              </c:numCache>
            </c:numRef>
          </c:yVal>
          <c:smooth val="0"/>
        </c:ser>
        <c:ser>
          <c:idx val="6"/>
          <c:order val="6"/>
          <c:tx>
            <c:strRef>
              <c:f>'Mål 1'!$X$43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1'!$Y$43:$Y$44</c:f>
              <c:numCache>
                <c:formatCode>General</c:formatCode>
                <c:ptCount val="2"/>
                <c:pt idx="0">
                  <c:v>-10</c:v>
                </c:pt>
                <c:pt idx="1">
                  <c:v>-10</c:v>
                </c:pt>
              </c:numCache>
            </c:numRef>
          </c:xVal>
          <c:yVal>
            <c:numRef>
              <c:f>'Mål 1'!$Z$43:$Z$44</c:f>
              <c:numCache>
                <c:formatCode>General</c:formatCode>
                <c:ptCount val="2"/>
                <c:pt idx="0">
                  <c:v>-10</c:v>
                </c:pt>
                <c:pt idx="1">
                  <c:v>-10</c:v>
                </c:pt>
              </c:numCache>
            </c:numRef>
          </c:yVal>
          <c:smooth val="0"/>
        </c:ser>
        <c:ser>
          <c:idx val="7"/>
          <c:order val="7"/>
          <c:tx>
            <c:strRef>
              <c:f>'Mål 1'!$X$45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1'!$Y$45:$Y$46</c:f>
              <c:numCache>
                <c:formatCode>General</c:formatCode>
                <c:ptCount val="2"/>
                <c:pt idx="0">
                  <c:v>-10</c:v>
                </c:pt>
                <c:pt idx="1">
                  <c:v>-10</c:v>
                </c:pt>
              </c:numCache>
            </c:numRef>
          </c:xVal>
          <c:yVal>
            <c:numRef>
              <c:f>'Mål 1'!$Z$45:$Z$46</c:f>
              <c:numCache>
                <c:formatCode>General</c:formatCode>
                <c:ptCount val="2"/>
                <c:pt idx="0">
                  <c:v>-10</c:v>
                </c:pt>
                <c:pt idx="1">
                  <c:v>-10</c:v>
                </c:pt>
              </c:numCache>
            </c:numRef>
          </c:yVal>
          <c:smooth val="0"/>
        </c:ser>
        <c:ser>
          <c:idx val="8"/>
          <c:order val="8"/>
          <c:tx>
            <c:strRef>
              <c:f>'Mål 1'!$X$47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1'!$Y$47:$Y$48</c:f>
              <c:numCache>
                <c:formatCode>General</c:formatCode>
                <c:ptCount val="2"/>
                <c:pt idx="0">
                  <c:v>-10</c:v>
                </c:pt>
                <c:pt idx="1">
                  <c:v>-10</c:v>
                </c:pt>
              </c:numCache>
            </c:numRef>
          </c:xVal>
          <c:yVal>
            <c:numRef>
              <c:f>'Mål 1'!$Z$47:$Z$48</c:f>
              <c:numCache>
                <c:formatCode>General</c:formatCode>
                <c:ptCount val="2"/>
                <c:pt idx="0">
                  <c:v>-10</c:v>
                </c:pt>
                <c:pt idx="1">
                  <c:v>-10</c:v>
                </c:pt>
              </c:numCache>
            </c:numRef>
          </c:yVal>
          <c:smooth val="0"/>
        </c:ser>
        <c:ser>
          <c:idx val="9"/>
          <c:order val="9"/>
          <c:tx>
            <c:strRef>
              <c:f>'Mål 1'!$X$49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1'!$Y$49:$Y$50</c:f>
              <c:numCache>
                <c:formatCode>General</c:formatCode>
                <c:ptCount val="2"/>
                <c:pt idx="0">
                  <c:v>-10</c:v>
                </c:pt>
                <c:pt idx="1">
                  <c:v>-10</c:v>
                </c:pt>
              </c:numCache>
            </c:numRef>
          </c:xVal>
          <c:yVal>
            <c:numRef>
              <c:f>'Mål 1'!$Z$49:$Z$50</c:f>
              <c:numCache>
                <c:formatCode>General</c:formatCode>
                <c:ptCount val="2"/>
                <c:pt idx="0">
                  <c:v>-10</c:v>
                </c:pt>
                <c:pt idx="1">
                  <c:v>-10</c:v>
                </c:pt>
              </c:numCache>
            </c:numRef>
          </c:yVal>
          <c:smooth val="0"/>
        </c:ser>
        <c:ser>
          <c:idx val="10"/>
          <c:order val="10"/>
          <c:tx>
            <c:strRef>
              <c:f>'Mål 1'!$X$51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1'!$Y$51:$Y$52</c:f>
              <c:numCache>
                <c:formatCode>General</c:formatCode>
                <c:ptCount val="2"/>
                <c:pt idx="0">
                  <c:v>-10</c:v>
                </c:pt>
                <c:pt idx="1">
                  <c:v>-10</c:v>
                </c:pt>
              </c:numCache>
            </c:numRef>
          </c:xVal>
          <c:yVal>
            <c:numRef>
              <c:f>'Mål 1'!$Z$51:$Z$52</c:f>
              <c:numCache>
                <c:formatCode>General</c:formatCode>
                <c:ptCount val="2"/>
                <c:pt idx="0">
                  <c:v>-10</c:v>
                </c:pt>
                <c:pt idx="1">
                  <c:v>-10</c:v>
                </c:pt>
              </c:numCache>
            </c:numRef>
          </c:yVal>
          <c:smooth val="0"/>
        </c:ser>
        <c:ser>
          <c:idx val="11"/>
          <c:order val="11"/>
          <c:tx>
            <c:strRef>
              <c:f>'Mål 1'!$X$53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1'!$Y$53:$Y$54</c:f>
              <c:numCache>
                <c:formatCode>General</c:formatCode>
                <c:ptCount val="2"/>
                <c:pt idx="0">
                  <c:v>-10</c:v>
                </c:pt>
                <c:pt idx="1">
                  <c:v>-10</c:v>
                </c:pt>
              </c:numCache>
            </c:numRef>
          </c:xVal>
          <c:yVal>
            <c:numRef>
              <c:f>'Mål 1'!$Z$53:$Z$54</c:f>
              <c:numCache>
                <c:formatCode>General</c:formatCode>
                <c:ptCount val="2"/>
                <c:pt idx="0">
                  <c:v>-10</c:v>
                </c:pt>
                <c:pt idx="1">
                  <c:v>-10</c:v>
                </c:pt>
              </c:numCache>
            </c:numRef>
          </c:yVal>
          <c:smooth val="0"/>
        </c:ser>
        <c:ser>
          <c:idx val="12"/>
          <c:order val="12"/>
          <c:tx>
            <c:strRef>
              <c:f>'Mål 1'!$X$55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1'!$Y$55:$Y$56</c:f>
              <c:numCache>
                <c:formatCode>General</c:formatCode>
                <c:ptCount val="2"/>
                <c:pt idx="0" formatCode="0.00">
                  <c:v>-10</c:v>
                </c:pt>
                <c:pt idx="1">
                  <c:v>-10</c:v>
                </c:pt>
              </c:numCache>
            </c:numRef>
          </c:xVal>
          <c:yVal>
            <c:numRef>
              <c:f>'Mål 1'!$Z$55:$Z$56</c:f>
              <c:numCache>
                <c:formatCode>General</c:formatCode>
                <c:ptCount val="2"/>
                <c:pt idx="0">
                  <c:v>-10</c:v>
                </c:pt>
                <c:pt idx="1">
                  <c:v>-10</c:v>
                </c:pt>
              </c:numCache>
            </c:numRef>
          </c:yVal>
          <c:smooth val="0"/>
        </c:ser>
        <c:ser>
          <c:idx val="13"/>
          <c:order val="13"/>
          <c:tx>
            <c:strRef>
              <c:f>'Mål 1'!$X$57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1'!$Y$57:$Y$58</c:f>
              <c:numCache>
                <c:formatCode>General</c:formatCode>
                <c:ptCount val="2"/>
                <c:pt idx="0">
                  <c:v>-10</c:v>
                </c:pt>
                <c:pt idx="1">
                  <c:v>-10</c:v>
                </c:pt>
              </c:numCache>
            </c:numRef>
          </c:xVal>
          <c:yVal>
            <c:numRef>
              <c:f>'Mål 1'!$Z$57:$Z$58</c:f>
              <c:numCache>
                <c:formatCode>General</c:formatCode>
                <c:ptCount val="2"/>
                <c:pt idx="0">
                  <c:v>-10</c:v>
                </c:pt>
                <c:pt idx="1">
                  <c:v>-10</c:v>
                </c:pt>
              </c:numCache>
            </c:numRef>
          </c:yVal>
          <c:smooth val="0"/>
        </c:ser>
        <c:ser>
          <c:idx val="14"/>
          <c:order val="14"/>
          <c:tx>
            <c:strRef>
              <c:f>'Mål 1'!$X$59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1'!$Y$59:$Y$60</c:f>
              <c:numCache>
                <c:formatCode>General</c:formatCode>
                <c:ptCount val="2"/>
                <c:pt idx="0">
                  <c:v>-10</c:v>
                </c:pt>
                <c:pt idx="1">
                  <c:v>-10</c:v>
                </c:pt>
              </c:numCache>
            </c:numRef>
          </c:xVal>
          <c:yVal>
            <c:numRef>
              <c:f>'Mål 1'!$Z$59:$Z$60</c:f>
              <c:numCache>
                <c:formatCode>General</c:formatCode>
                <c:ptCount val="2"/>
                <c:pt idx="0">
                  <c:v>-10</c:v>
                </c:pt>
                <c:pt idx="1">
                  <c:v>-10</c:v>
                </c:pt>
              </c:numCache>
            </c:numRef>
          </c:yVal>
          <c:smooth val="0"/>
        </c:ser>
        <c:ser>
          <c:idx val="15"/>
          <c:order val="15"/>
          <c:tx>
            <c:strRef>
              <c:f>'Mål 1'!$X$61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1'!$Y$61:$Y$62</c:f>
              <c:numCache>
                <c:formatCode>General</c:formatCode>
                <c:ptCount val="2"/>
                <c:pt idx="0">
                  <c:v>-10</c:v>
                </c:pt>
                <c:pt idx="1">
                  <c:v>-10</c:v>
                </c:pt>
              </c:numCache>
            </c:numRef>
          </c:xVal>
          <c:yVal>
            <c:numRef>
              <c:f>'Mål 1'!$Z$61:$Z$62</c:f>
              <c:numCache>
                <c:formatCode>General</c:formatCode>
                <c:ptCount val="2"/>
                <c:pt idx="0">
                  <c:v>-10</c:v>
                </c:pt>
                <c:pt idx="1">
                  <c:v>-10</c:v>
                </c:pt>
              </c:numCache>
            </c:numRef>
          </c:yVal>
          <c:smooth val="0"/>
        </c:ser>
        <c:ser>
          <c:idx val="16"/>
          <c:order val="16"/>
          <c:tx>
            <c:strRef>
              <c:f>'Mål 1'!$X$63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1'!$Y$63:$Y$64</c:f>
              <c:numCache>
                <c:formatCode>0.00</c:formatCode>
                <c:ptCount val="2"/>
                <c:pt idx="0">
                  <c:v>-10</c:v>
                </c:pt>
                <c:pt idx="1">
                  <c:v>-10</c:v>
                </c:pt>
              </c:numCache>
            </c:numRef>
          </c:xVal>
          <c:yVal>
            <c:numRef>
              <c:f>'Mål 1'!$Z$63:$Z$64</c:f>
              <c:numCache>
                <c:formatCode>0.00</c:formatCode>
                <c:ptCount val="2"/>
                <c:pt idx="0">
                  <c:v>-10</c:v>
                </c:pt>
                <c:pt idx="1">
                  <c:v>-10</c:v>
                </c:pt>
              </c:numCache>
            </c:numRef>
          </c:yVal>
          <c:smooth val="0"/>
        </c:ser>
        <c:ser>
          <c:idx val="17"/>
          <c:order val="17"/>
          <c:tx>
            <c:strRef>
              <c:f>'Mål 1'!$X$65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1'!$Y$65:$Y$66</c:f>
              <c:numCache>
                <c:formatCode>0.00</c:formatCode>
                <c:ptCount val="2"/>
                <c:pt idx="0">
                  <c:v>-10</c:v>
                </c:pt>
                <c:pt idx="1">
                  <c:v>-10</c:v>
                </c:pt>
              </c:numCache>
            </c:numRef>
          </c:xVal>
          <c:yVal>
            <c:numRef>
              <c:f>'Mål 1'!$Z$65:$Z$66</c:f>
              <c:numCache>
                <c:formatCode>0.00</c:formatCode>
                <c:ptCount val="2"/>
                <c:pt idx="0">
                  <c:v>-10</c:v>
                </c:pt>
                <c:pt idx="1">
                  <c:v>-10</c:v>
                </c:pt>
              </c:numCache>
            </c:numRef>
          </c:yVal>
          <c:smooth val="0"/>
        </c:ser>
        <c:ser>
          <c:idx val="18"/>
          <c:order val="18"/>
          <c:tx>
            <c:strRef>
              <c:f>'Mål 1'!$X$67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1'!$Y$67:$Y$68</c:f>
              <c:numCache>
                <c:formatCode>0.00</c:formatCode>
                <c:ptCount val="2"/>
                <c:pt idx="0">
                  <c:v>-10</c:v>
                </c:pt>
                <c:pt idx="1">
                  <c:v>-10</c:v>
                </c:pt>
              </c:numCache>
            </c:numRef>
          </c:xVal>
          <c:yVal>
            <c:numRef>
              <c:f>'Mål 1'!$Z$67:$Z$68</c:f>
              <c:numCache>
                <c:formatCode>0.00</c:formatCode>
                <c:ptCount val="2"/>
                <c:pt idx="0">
                  <c:v>-10</c:v>
                </c:pt>
                <c:pt idx="1">
                  <c:v>-10</c:v>
                </c:pt>
              </c:numCache>
            </c:numRef>
          </c:yVal>
          <c:smooth val="0"/>
        </c:ser>
        <c:ser>
          <c:idx val="19"/>
          <c:order val="19"/>
          <c:tx>
            <c:strRef>
              <c:f>'Mål 1'!$X$69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1'!$Y$69:$Y$70</c:f>
              <c:numCache>
                <c:formatCode>0.00</c:formatCode>
                <c:ptCount val="2"/>
                <c:pt idx="0">
                  <c:v>-10</c:v>
                </c:pt>
                <c:pt idx="1">
                  <c:v>-10</c:v>
                </c:pt>
              </c:numCache>
            </c:numRef>
          </c:xVal>
          <c:yVal>
            <c:numRef>
              <c:f>'Mål 1'!$Z$69:$Z$70</c:f>
              <c:numCache>
                <c:formatCode>0.00</c:formatCode>
                <c:ptCount val="2"/>
                <c:pt idx="0">
                  <c:v>-10</c:v>
                </c:pt>
                <c:pt idx="1">
                  <c:v>-10</c:v>
                </c:pt>
              </c:numCache>
            </c:numRef>
          </c:yVal>
          <c:smooth val="0"/>
        </c:ser>
        <c:ser>
          <c:idx val="20"/>
          <c:order val="20"/>
          <c:tx>
            <c:strRef>
              <c:f>'Mål 1'!$X$71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1'!$Y$71:$Y$72</c:f>
              <c:numCache>
                <c:formatCode>0.00</c:formatCode>
                <c:ptCount val="2"/>
                <c:pt idx="0">
                  <c:v>-10</c:v>
                </c:pt>
                <c:pt idx="1">
                  <c:v>-10</c:v>
                </c:pt>
              </c:numCache>
            </c:numRef>
          </c:xVal>
          <c:yVal>
            <c:numRef>
              <c:f>'Mål 1'!$Z$71:$Z$72</c:f>
              <c:numCache>
                <c:formatCode>0.00</c:formatCode>
                <c:ptCount val="2"/>
                <c:pt idx="0">
                  <c:v>-10</c:v>
                </c:pt>
                <c:pt idx="1">
                  <c:v>-10</c:v>
                </c:pt>
              </c:numCache>
            </c:numRef>
          </c:yVal>
          <c:smooth val="0"/>
        </c:ser>
        <c:dLbls>
          <c:showLegendKey val="0"/>
          <c:showVal val="0"/>
          <c:showCatName val="0"/>
          <c:showSerName val="1"/>
          <c:showPercent val="0"/>
          <c:showBubbleSize val="0"/>
        </c:dLbls>
        <c:axId val="182884992"/>
        <c:axId val="182895360"/>
      </c:scatterChart>
      <c:valAx>
        <c:axId val="18288499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182895360"/>
        <c:crosses val="autoZero"/>
        <c:crossBetween val="midCat"/>
        <c:majorUnit val="1"/>
        <c:minorUnit val="1"/>
      </c:valAx>
      <c:valAx>
        <c:axId val="18289536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18288499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2'!$X$31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2'!$Y$31:$Y$32</c:f>
              <c:numCache>
                <c:formatCode>0.00</c:formatCode>
                <c:ptCount val="2"/>
                <c:pt idx="0">
                  <c:v>-10</c:v>
                </c:pt>
                <c:pt idx="1">
                  <c:v>-10</c:v>
                </c:pt>
              </c:numCache>
            </c:numRef>
          </c:xVal>
          <c:yVal>
            <c:numRef>
              <c:f>'Mål 2'!$Z$31:$Z$32</c:f>
              <c:numCache>
                <c:formatCode>0.00</c:formatCode>
                <c:ptCount val="2"/>
                <c:pt idx="0">
                  <c:v>-10</c:v>
                </c:pt>
                <c:pt idx="1">
                  <c:v>-10</c:v>
                </c:pt>
              </c:numCache>
            </c:numRef>
          </c:yVal>
          <c:smooth val="0"/>
        </c:ser>
        <c:ser>
          <c:idx val="1"/>
          <c:order val="1"/>
          <c:tx>
            <c:strRef>
              <c:f>'Mål 2'!$X$33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2'!$Y$33:$Y$34</c:f>
              <c:numCache>
                <c:formatCode>0.00</c:formatCode>
                <c:ptCount val="2"/>
                <c:pt idx="0">
                  <c:v>-10</c:v>
                </c:pt>
                <c:pt idx="1">
                  <c:v>-10</c:v>
                </c:pt>
              </c:numCache>
            </c:numRef>
          </c:xVal>
          <c:yVal>
            <c:numRef>
              <c:f>'Mål 2'!$Z$33:$Z$34</c:f>
              <c:numCache>
                <c:formatCode>General</c:formatCode>
                <c:ptCount val="2"/>
                <c:pt idx="0">
                  <c:v>-10</c:v>
                </c:pt>
                <c:pt idx="1">
                  <c:v>-10</c:v>
                </c:pt>
              </c:numCache>
            </c:numRef>
          </c:yVal>
          <c:smooth val="0"/>
        </c:ser>
        <c:ser>
          <c:idx val="2"/>
          <c:order val="2"/>
          <c:tx>
            <c:strRef>
              <c:f>'Mål 2'!$X$35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2'!$Y$35:$Y$36</c:f>
              <c:numCache>
                <c:formatCode>0.00</c:formatCode>
                <c:ptCount val="2"/>
                <c:pt idx="0" formatCode="General">
                  <c:v>-10</c:v>
                </c:pt>
                <c:pt idx="1">
                  <c:v>-10</c:v>
                </c:pt>
              </c:numCache>
            </c:numRef>
          </c:xVal>
          <c:yVal>
            <c:numRef>
              <c:f>'Mål 2'!$Z$35:$Z$36</c:f>
              <c:numCache>
                <c:formatCode>General</c:formatCode>
                <c:ptCount val="2"/>
                <c:pt idx="0">
                  <c:v>-10</c:v>
                </c:pt>
                <c:pt idx="1">
                  <c:v>-10</c:v>
                </c:pt>
              </c:numCache>
            </c:numRef>
          </c:yVal>
          <c:smooth val="0"/>
        </c:ser>
        <c:ser>
          <c:idx val="3"/>
          <c:order val="3"/>
          <c:tx>
            <c:strRef>
              <c:f>'Mål 2'!$X$37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2'!$Y$37:$Y$38</c:f>
              <c:numCache>
                <c:formatCode>General</c:formatCode>
                <c:ptCount val="2"/>
                <c:pt idx="0">
                  <c:v>-10</c:v>
                </c:pt>
                <c:pt idx="1">
                  <c:v>-10</c:v>
                </c:pt>
              </c:numCache>
            </c:numRef>
          </c:xVal>
          <c:yVal>
            <c:numRef>
              <c:f>'Mål 2'!$Z$37:$Z$38</c:f>
              <c:numCache>
                <c:formatCode>General</c:formatCode>
                <c:ptCount val="2"/>
                <c:pt idx="0">
                  <c:v>-10</c:v>
                </c:pt>
                <c:pt idx="1">
                  <c:v>-10</c:v>
                </c:pt>
              </c:numCache>
            </c:numRef>
          </c:yVal>
          <c:smooth val="0"/>
        </c:ser>
        <c:ser>
          <c:idx val="4"/>
          <c:order val="4"/>
          <c:tx>
            <c:strRef>
              <c:f>'Mål 2'!$X$39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2'!$Y$39:$Y$40</c:f>
              <c:numCache>
                <c:formatCode>General</c:formatCode>
                <c:ptCount val="2"/>
                <c:pt idx="0">
                  <c:v>-10</c:v>
                </c:pt>
                <c:pt idx="1">
                  <c:v>-10</c:v>
                </c:pt>
              </c:numCache>
            </c:numRef>
          </c:xVal>
          <c:yVal>
            <c:numRef>
              <c:f>'Mål 2'!$Z$39:$Z$40</c:f>
              <c:numCache>
                <c:formatCode>General</c:formatCode>
                <c:ptCount val="2"/>
                <c:pt idx="0">
                  <c:v>-10</c:v>
                </c:pt>
                <c:pt idx="1">
                  <c:v>-10</c:v>
                </c:pt>
              </c:numCache>
            </c:numRef>
          </c:yVal>
          <c:smooth val="0"/>
        </c:ser>
        <c:ser>
          <c:idx val="5"/>
          <c:order val="5"/>
          <c:tx>
            <c:strRef>
              <c:f>'Mål 2'!$X$41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2'!$Y$41:$Y$42</c:f>
              <c:numCache>
                <c:formatCode>General</c:formatCode>
                <c:ptCount val="2"/>
                <c:pt idx="0">
                  <c:v>-10</c:v>
                </c:pt>
                <c:pt idx="1">
                  <c:v>-10</c:v>
                </c:pt>
              </c:numCache>
            </c:numRef>
          </c:xVal>
          <c:yVal>
            <c:numRef>
              <c:f>'Mål 2'!$Z$41:$Z$42</c:f>
              <c:numCache>
                <c:formatCode>General</c:formatCode>
                <c:ptCount val="2"/>
                <c:pt idx="0">
                  <c:v>-10</c:v>
                </c:pt>
                <c:pt idx="1">
                  <c:v>-10</c:v>
                </c:pt>
              </c:numCache>
            </c:numRef>
          </c:yVal>
          <c:smooth val="0"/>
        </c:ser>
        <c:ser>
          <c:idx val="6"/>
          <c:order val="6"/>
          <c:tx>
            <c:strRef>
              <c:f>'Mål 2'!$X$43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2'!$Y$43:$Y$44</c:f>
              <c:numCache>
                <c:formatCode>General</c:formatCode>
                <c:ptCount val="2"/>
                <c:pt idx="0">
                  <c:v>-10</c:v>
                </c:pt>
                <c:pt idx="1">
                  <c:v>-10</c:v>
                </c:pt>
              </c:numCache>
            </c:numRef>
          </c:xVal>
          <c:yVal>
            <c:numRef>
              <c:f>'Mål 2'!$Z$43:$Z$44</c:f>
              <c:numCache>
                <c:formatCode>General</c:formatCode>
                <c:ptCount val="2"/>
                <c:pt idx="0">
                  <c:v>-10</c:v>
                </c:pt>
                <c:pt idx="1">
                  <c:v>-10</c:v>
                </c:pt>
              </c:numCache>
            </c:numRef>
          </c:yVal>
          <c:smooth val="0"/>
        </c:ser>
        <c:ser>
          <c:idx val="7"/>
          <c:order val="7"/>
          <c:tx>
            <c:strRef>
              <c:f>'Mål 2'!$X$45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2'!$Y$45:$Y$46</c:f>
              <c:numCache>
                <c:formatCode>General</c:formatCode>
                <c:ptCount val="2"/>
                <c:pt idx="0">
                  <c:v>-10</c:v>
                </c:pt>
                <c:pt idx="1">
                  <c:v>-10</c:v>
                </c:pt>
              </c:numCache>
            </c:numRef>
          </c:xVal>
          <c:yVal>
            <c:numRef>
              <c:f>'Mål 2'!$Z$45:$Z$46</c:f>
              <c:numCache>
                <c:formatCode>General</c:formatCode>
                <c:ptCount val="2"/>
                <c:pt idx="0">
                  <c:v>-10</c:v>
                </c:pt>
                <c:pt idx="1">
                  <c:v>-10</c:v>
                </c:pt>
              </c:numCache>
            </c:numRef>
          </c:yVal>
          <c:smooth val="0"/>
        </c:ser>
        <c:ser>
          <c:idx val="8"/>
          <c:order val="8"/>
          <c:tx>
            <c:strRef>
              <c:f>'Mål 2'!$X$47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2'!$Y$47:$Y$48</c:f>
              <c:numCache>
                <c:formatCode>General</c:formatCode>
                <c:ptCount val="2"/>
                <c:pt idx="0">
                  <c:v>-10</c:v>
                </c:pt>
                <c:pt idx="1">
                  <c:v>-10</c:v>
                </c:pt>
              </c:numCache>
            </c:numRef>
          </c:xVal>
          <c:yVal>
            <c:numRef>
              <c:f>'Mål 2'!$Z$47:$Z$48</c:f>
              <c:numCache>
                <c:formatCode>General</c:formatCode>
                <c:ptCount val="2"/>
                <c:pt idx="0">
                  <c:v>-10</c:v>
                </c:pt>
                <c:pt idx="1">
                  <c:v>-10</c:v>
                </c:pt>
              </c:numCache>
            </c:numRef>
          </c:yVal>
          <c:smooth val="0"/>
        </c:ser>
        <c:ser>
          <c:idx val="9"/>
          <c:order val="9"/>
          <c:tx>
            <c:strRef>
              <c:f>'Mål 2'!$X$49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2'!$Y$49:$Y$50</c:f>
              <c:numCache>
                <c:formatCode>General</c:formatCode>
                <c:ptCount val="2"/>
                <c:pt idx="0">
                  <c:v>-10</c:v>
                </c:pt>
                <c:pt idx="1">
                  <c:v>-10</c:v>
                </c:pt>
              </c:numCache>
            </c:numRef>
          </c:xVal>
          <c:yVal>
            <c:numRef>
              <c:f>'Mål 2'!$Z$49:$Z$50</c:f>
              <c:numCache>
                <c:formatCode>General</c:formatCode>
                <c:ptCount val="2"/>
                <c:pt idx="0">
                  <c:v>-10</c:v>
                </c:pt>
                <c:pt idx="1">
                  <c:v>-10</c:v>
                </c:pt>
              </c:numCache>
            </c:numRef>
          </c:yVal>
          <c:smooth val="0"/>
        </c:ser>
        <c:ser>
          <c:idx val="10"/>
          <c:order val="10"/>
          <c:tx>
            <c:strRef>
              <c:f>'Mål 2'!$X$51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2'!$Y$51:$Y$52</c:f>
              <c:numCache>
                <c:formatCode>General</c:formatCode>
                <c:ptCount val="2"/>
                <c:pt idx="0">
                  <c:v>-10</c:v>
                </c:pt>
                <c:pt idx="1">
                  <c:v>-10</c:v>
                </c:pt>
              </c:numCache>
            </c:numRef>
          </c:xVal>
          <c:yVal>
            <c:numRef>
              <c:f>'Mål 2'!$Z$51:$Z$52</c:f>
              <c:numCache>
                <c:formatCode>General</c:formatCode>
                <c:ptCount val="2"/>
                <c:pt idx="0">
                  <c:v>-10</c:v>
                </c:pt>
                <c:pt idx="1">
                  <c:v>-10</c:v>
                </c:pt>
              </c:numCache>
            </c:numRef>
          </c:yVal>
          <c:smooth val="0"/>
        </c:ser>
        <c:ser>
          <c:idx val="11"/>
          <c:order val="11"/>
          <c:tx>
            <c:strRef>
              <c:f>'Mål 2'!$X$53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2'!$Y$53:$Y$54</c:f>
              <c:numCache>
                <c:formatCode>General</c:formatCode>
                <c:ptCount val="2"/>
                <c:pt idx="0">
                  <c:v>-10</c:v>
                </c:pt>
                <c:pt idx="1">
                  <c:v>-10</c:v>
                </c:pt>
              </c:numCache>
            </c:numRef>
          </c:xVal>
          <c:yVal>
            <c:numRef>
              <c:f>'Mål 2'!$Z$53:$Z$54</c:f>
              <c:numCache>
                <c:formatCode>General</c:formatCode>
                <c:ptCount val="2"/>
                <c:pt idx="0">
                  <c:v>-10</c:v>
                </c:pt>
                <c:pt idx="1">
                  <c:v>-10</c:v>
                </c:pt>
              </c:numCache>
            </c:numRef>
          </c:yVal>
          <c:smooth val="0"/>
        </c:ser>
        <c:ser>
          <c:idx val="12"/>
          <c:order val="12"/>
          <c:tx>
            <c:strRef>
              <c:f>'Mål 2'!$X$55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2'!$Y$55:$Y$56</c:f>
              <c:numCache>
                <c:formatCode>General</c:formatCode>
                <c:ptCount val="2"/>
                <c:pt idx="0" formatCode="0.00">
                  <c:v>-10</c:v>
                </c:pt>
                <c:pt idx="1">
                  <c:v>-10</c:v>
                </c:pt>
              </c:numCache>
            </c:numRef>
          </c:xVal>
          <c:yVal>
            <c:numRef>
              <c:f>'Mål 2'!$Z$55:$Z$56</c:f>
              <c:numCache>
                <c:formatCode>General</c:formatCode>
                <c:ptCount val="2"/>
                <c:pt idx="0">
                  <c:v>-10</c:v>
                </c:pt>
                <c:pt idx="1">
                  <c:v>-10</c:v>
                </c:pt>
              </c:numCache>
            </c:numRef>
          </c:yVal>
          <c:smooth val="0"/>
        </c:ser>
        <c:ser>
          <c:idx val="13"/>
          <c:order val="13"/>
          <c:tx>
            <c:strRef>
              <c:f>'Mål 2'!$X$57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2'!$Y$57:$Y$58</c:f>
              <c:numCache>
                <c:formatCode>General</c:formatCode>
                <c:ptCount val="2"/>
                <c:pt idx="0">
                  <c:v>-10</c:v>
                </c:pt>
                <c:pt idx="1">
                  <c:v>-10</c:v>
                </c:pt>
              </c:numCache>
            </c:numRef>
          </c:xVal>
          <c:yVal>
            <c:numRef>
              <c:f>'Mål 2'!$Z$57:$Z$58</c:f>
              <c:numCache>
                <c:formatCode>General</c:formatCode>
                <c:ptCount val="2"/>
                <c:pt idx="0">
                  <c:v>-10</c:v>
                </c:pt>
                <c:pt idx="1">
                  <c:v>-10</c:v>
                </c:pt>
              </c:numCache>
            </c:numRef>
          </c:yVal>
          <c:smooth val="0"/>
        </c:ser>
        <c:ser>
          <c:idx val="14"/>
          <c:order val="14"/>
          <c:tx>
            <c:strRef>
              <c:f>'Mål 2'!$X$59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2'!$Y$59:$Y$60</c:f>
              <c:numCache>
                <c:formatCode>General</c:formatCode>
                <c:ptCount val="2"/>
                <c:pt idx="0">
                  <c:v>-10</c:v>
                </c:pt>
                <c:pt idx="1">
                  <c:v>-10</c:v>
                </c:pt>
              </c:numCache>
            </c:numRef>
          </c:xVal>
          <c:yVal>
            <c:numRef>
              <c:f>'Mål 2'!$Z$59:$Z$60</c:f>
              <c:numCache>
                <c:formatCode>General</c:formatCode>
                <c:ptCount val="2"/>
                <c:pt idx="0">
                  <c:v>-10</c:v>
                </c:pt>
                <c:pt idx="1">
                  <c:v>-10</c:v>
                </c:pt>
              </c:numCache>
            </c:numRef>
          </c:yVal>
          <c:smooth val="0"/>
        </c:ser>
        <c:ser>
          <c:idx val="15"/>
          <c:order val="15"/>
          <c:tx>
            <c:strRef>
              <c:f>'Mål 2'!$X$61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2'!$Y$61:$Y$62</c:f>
              <c:numCache>
                <c:formatCode>General</c:formatCode>
                <c:ptCount val="2"/>
                <c:pt idx="0">
                  <c:v>-10</c:v>
                </c:pt>
                <c:pt idx="1">
                  <c:v>-10</c:v>
                </c:pt>
              </c:numCache>
            </c:numRef>
          </c:xVal>
          <c:yVal>
            <c:numRef>
              <c:f>'Mål 2'!$Z$61:$Z$62</c:f>
              <c:numCache>
                <c:formatCode>General</c:formatCode>
                <c:ptCount val="2"/>
                <c:pt idx="0">
                  <c:v>-10</c:v>
                </c:pt>
                <c:pt idx="1">
                  <c:v>-10</c:v>
                </c:pt>
              </c:numCache>
            </c:numRef>
          </c:yVal>
          <c:smooth val="0"/>
        </c:ser>
        <c:ser>
          <c:idx val="16"/>
          <c:order val="16"/>
          <c:tx>
            <c:strRef>
              <c:f>'Mål 2'!$X$63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2'!$Y$63:$Y$64</c:f>
              <c:numCache>
                <c:formatCode>0.00</c:formatCode>
                <c:ptCount val="2"/>
                <c:pt idx="0">
                  <c:v>-10</c:v>
                </c:pt>
                <c:pt idx="1">
                  <c:v>-10</c:v>
                </c:pt>
              </c:numCache>
            </c:numRef>
          </c:xVal>
          <c:yVal>
            <c:numRef>
              <c:f>'Mål 2'!$Z$63:$Z$64</c:f>
              <c:numCache>
                <c:formatCode>0.00</c:formatCode>
                <c:ptCount val="2"/>
                <c:pt idx="0">
                  <c:v>-10</c:v>
                </c:pt>
                <c:pt idx="1">
                  <c:v>-10</c:v>
                </c:pt>
              </c:numCache>
            </c:numRef>
          </c:yVal>
          <c:smooth val="0"/>
        </c:ser>
        <c:ser>
          <c:idx val="17"/>
          <c:order val="17"/>
          <c:tx>
            <c:strRef>
              <c:f>'Mål 2'!$X$65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2'!$Y$65:$Y$66</c:f>
              <c:numCache>
                <c:formatCode>0.00</c:formatCode>
                <c:ptCount val="2"/>
                <c:pt idx="0">
                  <c:v>-10</c:v>
                </c:pt>
                <c:pt idx="1">
                  <c:v>-10</c:v>
                </c:pt>
              </c:numCache>
            </c:numRef>
          </c:xVal>
          <c:yVal>
            <c:numRef>
              <c:f>'Mål 2'!$Z$65:$Z$66</c:f>
              <c:numCache>
                <c:formatCode>0.00</c:formatCode>
                <c:ptCount val="2"/>
                <c:pt idx="0">
                  <c:v>-10</c:v>
                </c:pt>
                <c:pt idx="1">
                  <c:v>-10</c:v>
                </c:pt>
              </c:numCache>
            </c:numRef>
          </c:yVal>
          <c:smooth val="0"/>
        </c:ser>
        <c:ser>
          <c:idx val="18"/>
          <c:order val="18"/>
          <c:tx>
            <c:strRef>
              <c:f>'Mål 2'!$X$67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2'!$Y$67:$Y$68</c:f>
              <c:numCache>
                <c:formatCode>0.00</c:formatCode>
                <c:ptCount val="2"/>
                <c:pt idx="0">
                  <c:v>-10</c:v>
                </c:pt>
                <c:pt idx="1">
                  <c:v>-10</c:v>
                </c:pt>
              </c:numCache>
            </c:numRef>
          </c:xVal>
          <c:yVal>
            <c:numRef>
              <c:f>'Mål 2'!$Z$67:$Z$68</c:f>
              <c:numCache>
                <c:formatCode>0.00</c:formatCode>
                <c:ptCount val="2"/>
                <c:pt idx="0">
                  <c:v>-10</c:v>
                </c:pt>
                <c:pt idx="1">
                  <c:v>-10</c:v>
                </c:pt>
              </c:numCache>
            </c:numRef>
          </c:yVal>
          <c:smooth val="0"/>
        </c:ser>
        <c:ser>
          <c:idx val="19"/>
          <c:order val="19"/>
          <c:tx>
            <c:strRef>
              <c:f>'Mål 2'!$X$69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2'!$Y$69:$Y$70</c:f>
              <c:numCache>
                <c:formatCode>0.00</c:formatCode>
                <c:ptCount val="2"/>
                <c:pt idx="0">
                  <c:v>-10</c:v>
                </c:pt>
                <c:pt idx="1">
                  <c:v>-10</c:v>
                </c:pt>
              </c:numCache>
            </c:numRef>
          </c:xVal>
          <c:yVal>
            <c:numRef>
              <c:f>'Mål 2'!$Z$69:$Z$70</c:f>
              <c:numCache>
                <c:formatCode>0.00</c:formatCode>
                <c:ptCount val="2"/>
                <c:pt idx="0">
                  <c:v>-10</c:v>
                </c:pt>
                <c:pt idx="1">
                  <c:v>-10</c:v>
                </c:pt>
              </c:numCache>
            </c:numRef>
          </c:yVal>
          <c:smooth val="0"/>
        </c:ser>
        <c:ser>
          <c:idx val="20"/>
          <c:order val="20"/>
          <c:tx>
            <c:strRef>
              <c:f>'Mål 2'!$X$71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2'!$Y$71:$Y$72</c:f>
              <c:numCache>
                <c:formatCode>0.00</c:formatCode>
                <c:ptCount val="2"/>
                <c:pt idx="0">
                  <c:v>-10</c:v>
                </c:pt>
                <c:pt idx="1">
                  <c:v>-10</c:v>
                </c:pt>
              </c:numCache>
            </c:numRef>
          </c:xVal>
          <c:yVal>
            <c:numRef>
              <c:f>'Mål 2'!$Z$71:$Z$72</c:f>
              <c:numCache>
                <c:formatCode>0.00</c:formatCode>
                <c:ptCount val="2"/>
                <c:pt idx="0">
                  <c:v>-10</c:v>
                </c:pt>
                <c:pt idx="1">
                  <c:v>-10</c:v>
                </c:pt>
              </c:numCache>
            </c:numRef>
          </c:yVal>
          <c:smooth val="0"/>
        </c:ser>
        <c:dLbls>
          <c:showLegendKey val="0"/>
          <c:showVal val="0"/>
          <c:showCatName val="0"/>
          <c:showSerName val="1"/>
          <c:showPercent val="0"/>
          <c:showBubbleSize val="0"/>
        </c:dLbls>
        <c:axId val="217857408"/>
        <c:axId val="217871872"/>
      </c:scatterChart>
      <c:valAx>
        <c:axId val="21785740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17871872"/>
        <c:crosses val="autoZero"/>
        <c:crossBetween val="midCat"/>
        <c:majorUnit val="1"/>
        <c:minorUnit val="1"/>
      </c:valAx>
      <c:valAx>
        <c:axId val="21787187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1785740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0761182438234186"/>
          <c:w val="0.70615112710787065"/>
          <c:h val="0.653544982224469"/>
        </c:manualLayout>
      </c:layout>
      <c:scatterChart>
        <c:scatterStyle val="lineMarker"/>
        <c:varyColors val="0"/>
        <c:ser>
          <c:idx val="0"/>
          <c:order val="0"/>
          <c:tx>
            <c:strRef>
              <c:f>'Mål 3'!$X$31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3'!$Y$31:$Y$32</c:f>
              <c:numCache>
                <c:formatCode>0.00</c:formatCode>
                <c:ptCount val="2"/>
                <c:pt idx="0">
                  <c:v>-10</c:v>
                </c:pt>
                <c:pt idx="1">
                  <c:v>-10</c:v>
                </c:pt>
              </c:numCache>
            </c:numRef>
          </c:xVal>
          <c:yVal>
            <c:numRef>
              <c:f>'Mål 3'!$Z$31:$Z$32</c:f>
              <c:numCache>
                <c:formatCode>0.00</c:formatCode>
                <c:ptCount val="2"/>
                <c:pt idx="0">
                  <c:v>-10</c:v>
                </c:pt>
                <c:pt idx="1">
                  <c:v>-10</c:v>
                </c:pt>
              </c:numCache>
            </c:numRef>
          </c:yVal>
          <c:smooth val="0"/>
        </c:ser>
        <c:ser>
          <c:idx val="1"/>
          <c:order val="1"/>
          <c:tx>
            <c:strRef>
              <c:f>'Mål 3'!$X$33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3'!$Y$33:$Y$34</c:f>
              <c:numCache>
                <c:formatCode>0.00</c:formatCode>
                <c:ptCount val="2"/>
                <c:pt idx="0">
                  <c:v>-10</c:v>
                </c:pt>
                <c:pt idx="1">
                  <c:v>-10</c:v>
                </c:pt>
              </c:numCache>
            </c:numRef>
          </c:xVal>
          <c:yVal>
            <c:numRef>
              <c:f>'Mål 3'!$Z$33:$Z$34</c:f>
              <c:numCache>
                <c:formatCode>General</c:formatCode>
                <c:ptCount val="2"/>
                <c:pt idx="0">
                  <c:v>-10</c:v>
                </c:pt>
                <c:pt idx="1">
                  <c:v>-10</c:v>
                </c:pt>
              </c:numCache>
            </c:numRef>
          </c:yVal>
          <c:smooth val="0"/>
        </c:ser>
        <c:ser>
          <c:idx val="2"/>
          <c:order val="2"/>
          <c:tx>
            <c:strRef>
              <c:f>'Mål 3'!$X$35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3'!$Y$35:$Y$36</c:f>
              <c:numCache>
                <c:formatCode>0.00</c:formatCode>
                <c:ptCount val="2"/>
                <c:pt idx="0" formatCode="General">
                  <c:v>-10</c:v>
                </c:pt>
                <c:pt idx="1">
                  <c:v>-10</c:v>
                </c:pt>
              </c:numCache>
            </c:numRef>
          </c:xVal>
          <c:yVal>
            <c:numRef>
              <c:f>'Mål 3'!$Z$35:$Z$36</c:f>
              <c:numCache>
                <c:formatCode>General</c:formatCode>
                <c:ptCount val="2"/>
                <c:pt idx="0">
                  <c:v>-10</c:v>
                </c:pt>
                <c:pt idx="1">
                  <c:v>-10</c:v>
                </c:pt>
              </c:numCache>
            </c:numRef>
          </c:yVal>
          <c:smooth val="0"/>
        </c:ser>
        <c:ser>
          <c:idx val="3"/>
          <c:order val="3"/>
          <c:tx>
            <c:strRef>
              <c:f>'Mål 3'!$X$37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3'!$Y$37:$Y$38</c:f>
              <c:numCache>
                <c:formatCode>General</c:formatCode>
                <c:ptCount val="2"/>
                <c:pt idx="0">
                  <c:v>-10</c:v>
                </c:pt>
                <c:pt idx="1">
                  <c:v>-10</c:v>
                </c:pt>
              </c:numCache>
            </c:numRef>
          </c:xVal>
          <c:yVal>
            <c:numRef>
              <c:f>'Mål 3'!$Z$37:$Z$38</c:f>
              <c:numCache>
                <c:formatCode>General</c:formatCode>
                <c:ptCount val="2"/>
                <c:pt idx="0">
                  <c:v>-10</c:v>
                </c:pt>
                <c:pt idx="1">
                  <c:v>-10</c:v>
                </c:pt>
              </c:numCache>
            </c:numRef>
          </c:yVal>
          <c:smooth val="0"/>
        </c:ser>
        <c:ser>
          <c:idx val="4"/>
          <c:order val="4"/>
          <c:tx>
            <c:strRef>
              <c:f>'Mål 3'!$X$39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3'!$Y$39:$Y$40</c:f>
              <c:numCache>
                <c:formatCode>General</c:formatCode>
                <c:ptCount val="2"/>
                <c:pt idx="0">
                  <c:v>-10</c:v>
                </c:pt>
                <c:pt idx="1">
                  <c:v>-10</c:v>
                </c:pt>
              </c:numCache>
            </c:numRef>
          </c:xVal>
          <c:yVal>
            <c:numRef>
              <c:f>'Mål 3'!$Z$39:$Z$40</c:f>
              <c:numCache>
                <c:formatCode>General</c:formatCode>
                <c:ptCount val="2"/>
                <c:pt idx="0">
                  <c:v>-10</c:v>
                </c:pt>
                <c:pt idx="1">
                  <c:v>-10</c:v>
                </c:pt>
              </c:numCache>
            </c:numRef>
          </c:yVal>
          <c:smooth val="0"/>
        </c:ser>
        <c:ser>
          <c:idx val="5"/>
          <c:order val="5"/>
          <c:tx>
            <c:strRef>
              <c:f>'Mål 3'!$X$41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3'!$Y$41:$Y$42</c:f>
              <c:numCache>
                <c:formatCode>General</c:formatCode>
                <c:ptCount val="2"/>
                <c:pt idx="0">
                  <c:v>-10</c:v>
                </c:pt>
                <c:pt idx="1">
                  <c:v>-10</c:v>
                </c:pt>
              </c:numCache>
            </c:numRef>
          </c:xVal>
          <c:yVal>
            <c:numRef>
              <c:f>'Mål 3'!$Z$41:$Z$42</c:f>
              <c:numCache>
                <c:formatCode>General</c:formatCode>
                <c:ptCount val="2"/>
                <c:pt idx="0">
                  <c:v>-10</c:v>
                </c:pt>
                <c:pt idx="1">
                  <c:v>-10</c:v>
                </c:pt>
              </c:numCache>
            </c:numRef>
          </c:yVal>
          <c:smooth val="0"/>
        </c:ser>
        <c:ser>
          <c:idx val="6"/>
          <c:order val="6"/>
          <c:tx>
            <c:strRef>
              <c:f>'Mål 3'!$X$43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3'!$Y$43:$Y$44</c:f>
              <c:numCache>
                <c:formatCode>General</c:formatCode>
                <c:ptCount val="2"/>
                <c:pt idx="0">
                  <c:v>-10</c:v>
                </c:pt>
                <c:pt idx="1">
                  <c:v>-10</c:v>
                </c:pt>
              </c:numCache>
            </c:numRef>
          </c:xVal>
          <c:yVal>
            <c:numRef>
              <c:f>'Mål 3'!$Z$43:$Z$44</c:f>
              <c:numCache>
                <c:formatCode>General</c:formatCode>
                <c:ptCount val="2"/>
                <c:pt idx="0">
                  <c:v>-10</c:v>
                </c:pt>
                <c:pt idx="1">
                  <c:v>-10</c:v>
                </c:pt>
              </c:numCache>
            </c:numRef>
          </c:yVal>
          <c:smooth val="0"/>
        </c:ser>
        <c:ser>
          <c:idx val="7"/>
          <c:order val="7"/>
          <c:tx>
            <c:strRef>
              <c:f>'Mål 3'!$X$45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3'!$Y$45:$Y$46</c:f>
              <c:numCache>
                <c:formatCode>General</c:formatCode>
                <c:ptCount val="2"/>
                <c:pt idx="0">
                  <c:v>-10</c:v>
                </c:pt>
                <c:pt idx="1">
                  <c:v>-10</c:v>
                </c:pt>
              </c:numCache>
            </c:numRef>
          </c:xVal>
          <c:yVal>
            <c:numRef>
              <c:f>'Mål 3'!$Z$45:$Z$46</c:f>
              <c:numCache>
                <c:formatCode>General</c:formatCode>
                <c:ptCount val="2"/>
                <c:pt idx="0">
                  <c:v>-10</c:v>
                </c:pt>
                <c:pt idx="1">
                  <c:v>-10</c:v>
                </c:pt>
              </c:numCache>
            </c:numRef>
          </c:yVal>
          <c:smooth val="0"/>
        </c:ser>
        <c:ser>
          <c:idx val="8"/>
          <c:order val="8"/>
          <c:tx>
            <c:strRef>
              <c:f>'Mål 3'!$X$47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3'!$Y$47:$Y$48</c:f>
              <c:numCache>
                <c:formatCode>General</c:formatCode>
                <c:ptCount val="2"/>
                <c:pt idx="0">
                  <c:v>-10</c:v>
                </c:pt>
                <c:pt idx="1">
                  <c:v>-10</c:v>
                </c:pt>
              </c:numCache>
            </c:numRef>
          </c:xVal>
          <c:yVal>
            <c:numRef>
              <c:f>'Mål 3'!$Z$47:$Z$48</c:f>
              <c:numCache>
                <c:formatCode>General</c:formatCode>
                <c:ptCount val="2"/>
                <c:pt idx="0">
                  <c:v>-10</c:v>
                </c:pt>
                <c:pt idx="1">
                  <c:v>-10</c:v>
                </c:pt>
              </c:numCache>
            </c:numRef>
          </c:yVal>
          <c:smooth val="0"/>
        </c:ser>
        <c:ser>
          <c:idx val="9"/>
          <c:order val="9"/>
          <c:tx>
            <c:strRef>
              <c:f>'Mål 3'!$X$49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3'!$Y$49:$Y$50</c:f>
              <c:numCache>
                <c:formatCode>General</c:formatCode>
                <c:ptCount val="2"/>
                <c:pt idx="0">
                  <c:v>-10</c:v>
                </c:pt>
                <c:pt idx="1">
                  <c:v>-10</c:v>
                </c:pt>
              </c:numCache>
            </c:numRef>
          </c:xVal>
          <c:yVal>
            <c:numRef>
              <c:f>'Mål 3'!$Z$49:$Z$50</c:f>
              <c:numCache>
                <c:formatCode>General</c:formatCode>
                <c:ptCount val="2"/>
                <c:pt idx="0">
                  <c:v>-10</c:v>
                </c:pt>
                <c:pt idx="1">
                  <c:v>-10</c:v>
                </c:pt>
              </c:numCache>
            </c:numRef>
          </c:yVal>
          <c:smooth val="0"/>
        </c:ser>
        <c:ser>
          <c:idx val="10"/>
          <c:order val="10"/>
          <c:tx>
            <c:strRef>
              <c:f>'Mål 3'!$X$51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3'!$Y$51:$Y$52</c:f>
              <c:numCache>
                <c:formatCode>General</c:formatCode>
                <c:ptCount val="2"/>
                <c:pt idx="0">
                  <c:v>-10</c:v>
                </c:pt>
                <c:pt idx="1">
                  <c:v>-10</c:v>
                </c:pt>
              </c:numCache>
            </c:numRef>
          </c:xVal>
          <c:yVal>
            <c:numRef>
              <c:f>'Mål 3'!$Z$51:$Z$52</c:f>
              <c:numCache>
                <c:formatCode>General</c:formatCode>
                <c:ptCount val="2"/>
                <c:pt idx="0">
                  <c:v>-10</c:v>
                </c:pt>
                <c:pt idx="1">
                  <c:v>-10</c:v>
                </c:pt>
              </c:numCache>
            </c:numRef>
          </c:yVal>
          <c:smooth val="0"/>
        </c:ser>
        <c:ser>
          <c:idx val="11"/>
          <c:order val="11"/>
          <c:tx>
            <c:strRef>
              <c:f>'Mål 3'!$X$53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3'!$Y$53:$Y$54</c:f>
              <c:numCache>
                <c:formatCode>General</c:formatCode>
                <c:ptCount val="2"/>
                <c:pt idx="0">
                  <c:v>-10</c:v>
                </c:pt>
                <c:pt idx="1">
                  <c:v>-10</c:v>
                </c:pt>
              </c:numCache>
            </c:numRef>
          </c:xVal>
          <c:yVal>
            <c:numRef>
              <c:f>'Mål 3'!$Z$53:$Z$54</c:f>
              <c:numCache>
                <c:formatCode>General</c:formatCode>
                <c:ptCount val="2"/>
                <c:pt idx="0">
                  <c:v>-10</c:v>
                </c:pt>
                <c:pt idx="1">
                  <c:v>-10</c:v>
                </c:pt>
              </c:numCache>
            </c:numRef>
          </c:yVal>
          <c:smooth val="0"/>
        </c:ser>
        <c:ser>
          <c:idx val="12"/>
          <c:order val="12"/>
          <c:tx>
            <c:strRef>
              <c:f>'Mål 3'!$X$55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3'!$Y$55:$Y$56</c:f>
              <c:numCache>
                <c:formatCode>General</c:formatCode>
                <c:ptCount val="2"/>
                <c:pt idx="0" formatCode="0.00">
                  <c:v>-10</c:v>
                </c:pt>
                <c:pt idx="1">
                  <c:v>-10</c:v>
                </c:pt>
              </c:numCache>
            </c:numRef>
          </c:xVal>
          <c:yVal>
            <c:numRef>
              <c:f>'Mål 3'!$Z$55:$Z$56</c:f>
              <c:numCache>
                <c:formatCode>General</c:formatCode>
                <c:ptCount val="2"/>
                <c:pt idx="0">
                  <c:v>-10</c:v>
                </c:pt>
                <c:pt idx="1">
                  <c:v>-10</c:v>
                </c:pt>
              </c:numCache>
            </c:numRef>
          </c:yVal>
          <c:smooth val="0"/>
        </c:ser>
        <c:ser>
          <c:idx val="13"/>
          <c:order val="13"/>
          <c:tx>
            <c:strRef>
              <c:f>'Mål 3'!$X$57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3'!$Y$57:$Y$58</c:f>
              <c:numCache>
                <c:formatCode>General</c:formatCode>
                <c:ptCount val="2"/>
                <c:pt idx="0">
                  <c:v>-10</c:v>
                </c:pt>
                <c:pt idx="1">
                  <c:v>-10</c:v>
                </c:pt>
              </c:numCache>
            </c:numRef>
          </c:xVal>
          <c:yVal>
            <c:numRef>
              <c:f>'Mål 3'!$Z$57:$Z$58</c:f>
              <c:numCache>
                <c:formatCode>General</c:formatCode>
                <c:ptCount val="2"/>
                <c:pt idx="0">
                  <c:v>-10</c:v>
                </c:pt>
                <c:pt idx="1">
                  <c:v>-10</c:v>
                </c:pt>
              </c:numCache>
            </c:numRef>
          </c:yVal>
          <c:smooth val="0"/>
        </c:ser>
        <c:ser>
          <c:idx val="14"/>
          <c:order val="14"/>
          <c:tx>
            <c:strRef>
              <c:f>'Mål 3'!$X$59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3'!$Y$59:$Y$60</c:f>
              <c:numCache>
                <c:formatCode>General</c:formatCode>
                <c:ptCount val="2"/>
                <c:pt idx="0">
                  <c:v>-10</c:v>
                </c:pt>
                <c:pt idx="1">
                  <c:v>-10</c:v>
                </c:pt>
              </c:numCache>
            </c:numRef>
          </c:xVal>
          <c:yVal>
            <c:numRef>
              <c:f>'Mål 3'!$Z$59:$Z$60</c:f>
              <c:numCache>
                <c:formatCode>General</c:formatCode>
                <c:ptCount val="2"/>
                <c:pt idx="0">
                  <c:v>-10</c:v>
                </c:pt>
                <c:pt idx="1">
                  <c:v>-10</c:v>
                </c:pt>
              </c:numCache>
            </c:numRef>
          </c:yVal>
          <c:smooth val="0"/>
        </c:ser>
        <c:ser>
          <c:idx val="15"/>
          <c:order val="15"/>
          <c:tx>
            <c:strRef>
              <c:f>'Mål 3'!$X$61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3'!$Y$61:$Y$62</c:f>
              <c:numCache>
                <c:formatCode>General</c:formatCode>
                <c:ptCount val="2"/>
                <c:pt idx="0">
                  <c:v>-10</c:v>
                </c:pt>
                <c:pt idx="1">
                  <c:v>-10</c:v>
                </c:pt>
              </c:numCache>
            </c:numRef>
          </c:xVal>
          <c:yVal>
            <c:numRef>
              <c:f>'Mål 3'!$Z$61:$Z$62</c:f>
              <c:numCache>
                <c:formatCode>General</c:formatCode>
                <c:ptCount val="2"/>
                <c:pt idx="0">
                  <c:v>-10</c:v>
                </c:pt>
                <c:pt idx="1">
                  <c:v>-10</c:v>
                </c:pt>
              </c:numCache>
            </c:numRef>
          </c:yVal>
          <c:smooth val="0"/>
        </c:ser>
        <c:ser>
          <c:idx val="16"/>
          <c:order val="16"/>
          <c:tx>
            <c:strRef>
              <c:f>'Mål 3'!$X$63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3'!$Y$63:$Y$64</c:f>
              <c:numCache>
                <c:formatCode>0.00</c:formatCode>
                <c:ptCount val="2"/>
                <c:pt idx="0">
                  <c:v>-10</c:v>
                </c:pt>
                <c:pt idx="1">
                  <c:v>-10</c:v>
                </c:pt>
              </c:numCache>
            </c:numRef>
          </c:xVal>
          <c:yVal>
            <c:numRef>
              <c:f>'Mål 3'!$Z$63:$Z$64</c:f>
              <c:numCache>
                <c:formatCode>0.00</c:formatCode>
                <c:ptCount val="2"/>
                <c:pt idx="0">
                  <c:v>-10</c:v>
                </c:pt>
                <c:pt idx="1">
                  <c:v>-10</c:v>
                </c:pt>
              </c:numCache>
            </c:numRef>
          </c:yVal>
          <c:smooth val="0"/>
        </c:ser>
        <c:ser>
          <c:idx val="17"/>
          <c:order val="17"/>
          <c:tx>
            <c:strRef>
              <c:f>'Mål 3'!$X$65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3'!$Y$65:$Y$66</c:f>
              <c:numCache>
                <c:formatCode>0.00</c:formatCode>
                <c:ptCount val="2"/>
                <c:pt idx="0">
                  <c:v>-10</c:v>
                </c:pt>
                <c:pt idx="1">
                  <c:v>-10</c:v>
                </c:pt>
              </c:numCache>
            </c:numRef>
          </c:xVal>
          <c:yVal>
            <c:numRef>
              <c:f>'Mål 3'!$Z$65:$Z$66</c:f>
              <c:numCache>
                <c:formatCode>0.00</c:formatCode>
                <c:ptCount val="2"/>
                <c:pt idx="0">
                  <c:v>-10</c:v>
                </c:pt>
                <c:pt idx="1">
                  <c:v>-10</c:v>
                </c:pt>
              </c:numCache>
            </c:numRef>
          </c:yVal>
          <c:smooth val="0"/>
        </c:ser>
        <c:ser>
          <c:idx val="18"/>
          <c:order val="18"/>
          <c:tx>
            <c:strRef>
              <c:f>'Mål 3'!$X$67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3'!$Y$67:$Y$68</c:f>
              <c:numCache>
                <c:formatCode>0.00</c:formatCode>
                <c:ptCount val="2"/>
                <c:pt idx="0">
                  <c:v>-10</c:v>
                </c:pt>
                <c:pt idx="1">
                  <c:v>-10</c:v>
                </c:pt>
              </c:numCache>
            </c:numRef>
          </c:xVal>
          <c:yVal>
            <c:numRef>
              <c:f>'Mål 3'!$Z$67:$Z$68</c:f>
              <c:numCache>
                <c:formatCode>0.00</c:formatCode>
                <c:ptCount val="2"/>
                <c:pt idx="0">
                  <c:v>-10</c:v>
                </c:pt>
                <c:pt idx="1">
                  <c:v>-10</c:v>
                </c:pt>
              </c:numCache>
            </c:numRef>
          </c:yVal>
          <c:smooth val="0"/>
        </c:ser>
        <c:ser>
          <c:idx val="19"/>
          <c:order val="19"/>
          <c:tx>
            <c:strRef>
              <c:f>'Mål 3'!$X$69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3'!$Y$69:$Y$70</c:f>
              <c:numCache>
                <c:formatCode>0.00</c:formatCode>
                <c:ptCount val="2"/>
                <c:pt idx="0">
                  <c:v>-10</c:v>
                </c:pt>
                <c:pt idx="1">
                  <c:v>-10</c:v>
                </c:pt>
              </c:numCache>
            </c:numRef>
          </c:xVal>
          <c:yVal>
            <c:numRef>
              <c:f>'Mål 3'!$Z$69:$Z$70</c:f>
              <c:numCache>
                <c:formatCode>0.00</c:formatCode>
                <c:ptCount val="2"/>
                <c:pt idx="0">
                  <c:v>-10</c:v>
                </c:pt>
                <c:pt idx="1">
                  <c:v>-10</c:v>
                </c:pt>
              </c:numCache>
            </c:numRef>
          </c:yVal>
          <c:smooth val="0"/>
        </c:ser>
        <c:ser>
          <c:idx val="20"/>
          <c:order val="20"/>
          <c:tx>
            <c:strRef>
              <c:f>'Mål 3'!$X$71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3'!$Y$71:$Y$72</c:f>
              <c:numCache>
                <c:formatCode>0.00</c:formatCode>
                <c:ptCount val="2"/>
                <c:pt idx="0">
                  <c:v>-10</c:v>
                </c:pt>
                <c:pt idx="1">
                  <c:v>-10</c:v>
                </c:pt>
              </c:numCache>
            </c:numRef>
          </c:xVal>
          <c:yVal>
            <c:numRef>
              <c:f>'Mål 3'!$Z$71:$Z$72</c:f>
              <c:numCache>
                <c:formatCode>0.00</c:formatCode>
                <c:ptCount val="2"/>
                <c:pt idx="0">
                  <c:v>-10</c:v>
                </c:pt>
                <c:pt idx="1">
                  <c:v>-10</c:v>
                </c:pt>
              </c:numCache>
            </c:numRef>
          </c:yVal>
          <c:smooth val="0"/>
        </c:ser>
        <c:dLbls>
          <c:showLegendKey val="0"/>
          <c:showVal val="0"/>
          <c:showCatName val="0"/>
          <c:showSerName val="1"/>
          <c:showPercent val="0"/>
          <c:showBubbleSize val="0"/>
        </c:dLbls>
        <c:axId val="243138944"/>
        <c:axId val="243140864"/>
      </c:scatterChart>
      <c:valAx>
        <c:axId val="24313894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51465614042335"/>
            </c:manualLayout>
          </c:layout>
          <c:overlay val="0"/>
          <c:spPr>
            <a:noFill/>
            <a:ln w="25400">
              <a:noFill/>
            </a:ln>
          </c:spPr>
        </c:title>
        <c:numFmt formatCode="0.00" sourceLinked="1"/>
        <c:majorTickMark val="out"/>
        <c:minorTickMark val="none"/>
        <c:tickLblPos val="none"/>
        <c:crossAx val="243140864"/>
        <c:crosses val="autoZero"/>
        <c:crossBetween val="midCat"/>
        <c:majorUnit val="1"/>
        <c:minorUnit val="1"/>
      </c:valAx>
      <c:valAx>
        <c:axId val="24314086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084072168144525"/>
            </c:manualLayout>
          </c:layout>
          <c:overlay val="0"/>
          <c:spPr>
            <a:noFill/>
            <a:ln w="25400">
              <a:noFill/>
            </a:ln>
          </c:spPr>
        </c:title>
        <c:numFmt formatCode="0.00" sourceLinked="1"/>
        <c:majorTickMark val="out"/>
        <c:minorTickMark val="none"/>
        <c:tickLblPos val="none"/>
        <c:crossAx val="24313894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0761182438234186"/>
          <c:w val="0.70615112710787065"/>
          <c:h val="0.653544982224469"/>
        </c:manualLayout>
      </c:layout>
      <c:scatterChart>
        <c:scatterStyle val="lineMarker"/>
        <c:varyColors val="0"/>
        <c:ser>
          <c:idx val="0"/>
          <c:order val="0"/>
          <c:tx>
            <c:strRef>
              <c:f>'Mål 4'!$X$31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4'!$Y$31:$Y$32</c:f>
              <c:numCache>
                <c:formatCode>0.00</c:formatCode>
                <c:ptCount val="2"/>
                <c:pt idx="0">
                  <c:v>-10</c:v>
                </c:pt>
                <c:pt idx="1">
                  <c:v>-10</c:v>
                </c:pt>
              </c:numCache>
            </c:numRef>
          </c:xVal>
          <c:yVal>
            <c:numRef>
              <c:f>'Mål 4'!$Z$31:$Z$32</c:f>
              <c:numCache>
                <c:formatCode>0.00</c:formatCode>
                <c:ptCount val="2"/>
                <c:pt idx="0">
                  <c:v>-10</c:v>
                </c:pt>
                <c:pt idx="1">
                  <c:v>-10</c:v>
                </c:pt>
              </c:numCache>
            </c:numRef>
          </c:yVal>
          <c:smooth val="0"/>
        </c:ser>
        <c:ser>
          <c:idx val="1"/>
          <c:order val="1"/>
          <c:tx>
            <c:strRef>
              <c:f>'Mål 4'!$X$33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4'!$Y$33:$Y$34</c:f>
              <c:numCache>
                <c:formatCode>0.00</c:formatCode>
                <c:ptCount val="2"/>
                <c:pt idx="0">
                  <c:v>-10</c:v>
                </c:pt>
                <c:pt idx="1">
                  <c:v>-10</c:v>
                </c:pt>
              </c:numCache>
            </c:numRef>
          </c:xVal>
          <c:yVal>
            <c:numRef>
              <c:f>'Mål 4'!$Z$33:$Z$34</c:f>
              <c:numCache>
                <c:formatCode>General</c:formatCode>
                <c:ptCount val="2"/>
                <c:pt idx="0">
                  <c:v>-10</c:v>
                </c:pt>
                <c:pt idx="1">
                  <c:v>-10</c:v>
                </c:pt>
              </c:numCache>
            </c:numRef>
          </c:yVal>
          <c:smooth val="0"/>
        </c:ser>
        <c:ser>
          <c:idx val="2"/>
          <c:order val="2"/>
          <c:tx>
            <c:strRef>
              <c:f>'Mål 4'!$X$35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4'!$Y$35:$Y$36</c:f>
              <c:numCache>
                <c:formatCode>0.00</c:formatCode>
                <c:ptCount val="2"/>
                <c:pt idx="0" formatCode="General">
                  <c:v>-10</c:v>
                </c:pt>
                <c:pt idx="1">
                  <c:v>-10</c:v>
                </c:pt>
              </c:numCache>
            </c:numRef>
          </c:xVal>
          <c:yVal>
            <c:numRef>
              <c:f>'Mål 4'!$Z$35:$Z$36</c:f>
              <c:numCache>
                <c:formatCode>General</c:formatCode>
                <c:ptCount val="2"/>
                <c:pt idx="0">
                  <c:v>-10</c:v>
                </c:pt>
                <c:pt idx="1">
                  <c:v>-10</c:v>
                </c:pt>
              </c:numCache>
            </c:numRef>
          </c:yVal>
          <c:smooth val="0"/>
        </c:ser>
        <c:ser>
          <c:idx val="3"/>
          <c:order val="3"/>
          <c:tx>
            <c:strRef>
              <c:f>'Mål 4'!$X$37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4'!$Y$37:$Y$38</c:f>
              <c:numCache>
                <c:formatCode>General</c:formatCode>
                <c:ptCount val="2"/>
                <c:pt idx="0">
                  <c:v>-10</c:v>
                </c:pt>
                <c:pt idx="1">
                  <c:v>-10</c:v>
                </c:pt>
              </c:numCache>
            </c:numRef>
          </c:xVal>
          <c:yVal>
            <c:numRef>
              <c:f>'Mål 4'!$Z$37:$Z$38</c:f>
              <c:numCache>
                <c:formatCode>General</c:formatCode>
                <c:ptCount val="2"/>
                <c:pt idx="0">
                  <c:v>-10</c:v>
                </c:pt>
                <c:pt idx="1">
                  <c:v>-10</c:v>
                </c:pt>
              </c:numCache>
            </c:numRef>
          </c:yVal>
          <c:smooth val="0"/>
        </c:ser>
        <c:ser>
          <c:idx val="4"/>
          <c:order val="4"/>
          <c:tx>
            <c:strRef>
              <c:f>'Mål 4'!$X$39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4'!$Y$39:$Y$40</c:f>
              <c:numCache>
                <c:formatCode>General</c:formatCode>
                <c:ptCount val="2"/>
                <c:pt idx="0">
                  <c:v>-10</c:v>
                </c:pt>
                <c:pt idx="1">
                  <c:v>-10</c:v>
                </c:pt>
              </c:numCache>
            </c:numRef>
          </c:xVal>
          <c:yVal>
            <c:numRef>
              <c:f>'Mål 4'!$Z$39:$Z$40</c:f>
              <c:numCache>
                <c:formatCode>General</c:formatCode>
                <c:ptCount val="2"/>
                <c:pt idx="0">
                  <c:v>-10</c:v>
                </c:pt>
                <c:pt idx="1">
                  <c:v>-10</c:v>
                </c:pt>
              </c:numCache>
            </c:numRef>
          </c:yVal>
          <c:smooth val="0"/>
        </c:ser>
        <c:ser>
          <c:idx val="5"/>
          <c:order val="5"/>
          <c:tx>
            <c:strRef>
              <c:f>'Mål 4'!$X$41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4'!$Y$41:$Y$42</c:f>
              <c:numCache>
                <c:formatCode>General</c:formatCode>
                <c:ptCount val="2"/>
                <c:pt idx="0">
                  <c:v>-10</c:v>
                </c:pt>
                <c:pt idx="1">
                  <c:v>-10</c:v>
                </c:pt>
              </c:numCache>
            </c:numRef>
          </c:xVal>
          <c:yVal>
            <c:numRef>
              <c:f>'Mål 4'!$Z$41:$Z$42</c:f>
              <c:numCache>
                <c:formatCode>General</c:formatCode>
                <c:ptCount val="2"/>
                <c:pt idx="0">
                  <c:v>-10</c:v>
                </c:pt>
                <c:pt idx="1">
                  <c:v>-10</c:v>
                </c:pt>
              </c:numCache>
            </c:numRef>
          </c:yVal>
          <c:smooth val="0"/>
        </c:ser>
        <c:ser>
          <c:idx val="6"/>
          <c:order val="6"/>
          <c:tx>
            <c:strRef>
              <c:f>'Mål 4'!$X$43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4'!$Y$43:$Y$44</c:f>
              <c:numCache>
                <c:formatCode>General</c:formatCode>
                <c:ptCount val="2"/>
                <c:pt idx="0">
                  <c:v>-10</c:v>
                </c:pt>
                <c:pt idx="1">
                  <c:v>-10</c:v>
                </c:pt>
              </c:numCache>
            </c:numRef>
          </c:xVal>
          <c:yVal>
            <c:numRef>
              <c:f>'Mål 4'!$Z$43:$Z$44</c:f>
              <c:numCache>
                <c:formatCode>General</c:formatCode>
                <c:ptCount val="2"/>
                <c:pt idx="0">
                  <c:v>-10</c:v>
                </c:pt>
                <c:pt idx="1">
                  <c:v>-10</c:v>
                </c:pt>
              </c:numCache>
            </c:numRef>
          </c:yVal>
          <c:smooth val="0"/>
        </c:ser>
        <c:ser>
          <c:idx val="7"/>
          <c:order val="7"/>
          <c:tx>
            <c:strRef>
              <c:f>'Mål 4'!$X$45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4'!$Y$45:$Y$46</c:f>
              <c:numCache>
                <c:formatCode>General</c:formatCode>
                <c:ptCount val="2"/>
                <c:pt idx="0">
                  <c:v>-10</c:v>
                </c:pt>
                <c:pt idx="1">
                  <c:v>-10</c:v>
                </c:pt>
              </c:numCache>
            </c:numRef>
          </c:xVal>
          <c:yVal>
            <c:numRef>
              <c:f>'Mål 4'!$Z$45:$Z$46</c:f>
              <c:numCache>
                <c:formatCode>General</c:formatCode>
                <c:ptCount val="2"/>
                <c:pt idx="0">
                  <c:v>-10</c:v>
                </c:pt>
                <c:pt idx="1">
                  <c:v>-10</c:v>
                </c:pt>
              </c:numCache>
            </c:numRef>
          </c:yVal>
          <c:smooth val="0"/>
        </c:ser>
        <c:ser>
          <c:idx val="8"/>
          <c:order val="8"/>
          <c:tx>
            <c:strRef>
              <c:f>'Mål 4'!$X$47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4'!$Y$47:$Y$48</c:f>
              <c:numCache>
                <c:formatCode>General</c:formatCode>
                <c:ptCount val="2"/>
                <c:pt idx="0">
                  <c:v>-10</c:v>
                </c:pt>
                <c:pt idx="1">
                  <c:v>-10</c:v>
                </c:pt>
              </c:numCache>
            </c:numRef>
          </c:xVal>
          <c:yVal>
            <c:numRef>
              <c:f>'Mål 4'!$Z$47:$Z$48</c:f>
              <c:numCache>
                <c:formatCode>General</c:formatCode>
                <c:ptCount val="2"/>
                <c:pt idx="0">
                  <c:v>-10</c:v>
                </c:pt>
                <c:pt idx="1">
                  <c:v>-10</c:v>
                </c:pt>
              </c:numCache>
            </c:numRef>
          </c:yVal>
          <c:smooth val="0"/>
        </c:ser>
        <c:ser>
          <c:idx val="9"/>
          <c:order val="9"/>
          <c:tx>
            <c:strRef>
              <c:f>'Mål 4'!$X$49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4'!$Y$49:$Y$50</c:f>
              <c:numCache>
                <c:formatCode>General</c:formatCode>
                <c:ptCount val="2"/>
                <c:pt idx="0">
                  <c:v>-10</c:v>
                </c:pt>
                <c:pt idx="1">
                  <c:v>-10</c:v>
                </c:pt>
              </c:numCache>
            </c:numRef>
          </c:xVal>
          <c:yVal>
            <c:numRef>
              <c:f>'Mål 4'!$Z$49:$Z$50</c:f>
              <c:numCache>
                <c:formatCode>General</c:formatCode>
                <c:ptCount val="2"/>
                <c:pt idx="0">
                  <c:v>-10</c:v>
                </c:pt>
                <c:pt idx="1">
                  <c:v>-10</c:v>
                </c:pt>
              </c:numCache>
            </c:numRef>
          </c:yVal>
          <c:smooth val="0"/>
        </c:ser>
        <c:ser>
          <c:idx val="10"/>
          <c:order val="10"/>
          <c:tx>
            <c:strRef>
              <c:f>'Mål 4'!$X$51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4'!$Y$51:$Y$52</c:f>
              <c:numCache>
                <c:formatCode>General</c:formatCode>
                <c:ptCount val="2"/>
                <c:pt idx="0">
                  <c:v>-10</c:v>
                </c:pt>
                <c:pt idx="1">
                  <c:v>-10</c:v>
                </c:pt>
              </c:numCache>
            </c:numRef>
          </c:xVal>
          <c:yVal>
            <c:numRef>
              <c:f>'Mål 4'!$Z$51:$Z$52</c:f>
              <c:numCache>
                <c:formatCode>General</c:formatCode>
                <c:ptCount val="2"/>
                <c:pt idx="0">
                  <c:v>-10</c:v>
                </c:pt>
                <c:pt idx="1">
                  <c:v>-10</c:v>
                </c:pt>
              </c:numCache>
            </c:numRef>
          </c:yVal>
          <c:smooth val="0"/>
        </c:ser>
        <c:ser>
          <c:idx val="11"/>
          <c:order val="11"/>
          <c:tx>
            <c:strRef>
              <c:f>'Mål 4'!$X$53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4'!$Y$53:$Y$54</c:f>
              <c:numCache>
                <c:formatCode>General</c:formatCode>
                <c:ptCount val="2"/>
                <c:pt idx="0">
                  <c:v>-10</c:v>
                </c:pt>
                <c:pt idx="1">
                  <c:v>-10</c:v>
                </c:pt>
              </c:numCache>
            </c:numRef>
          </c:xVal>
          <c:yVal>
            <c:numRef>
              <c:f>'Mål 4'!$Z$53:$Z$54</c:f>
              <c:numCache>
                <c:formatCode>General</c:formatCode>
                <c:ptCount val="2"/>
                <c:pt idx="0">
                  <c:v>-10</c:v>
                </c:pt>
                <c:pt idx="1">
                  <c:v>-10</c:v>
                </c:pt>
              </c:numCache>
            </c:numRef>
          </c:yVal>
          <c:smooth val="0"/>
        </c:ser>
        <c:ser>
          <c:idx val="12"/>
          <c:order val="12"/>
          <c:tx>
            <c:strRef>
              <c:f>'Mål 4'!$X$55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4'!$Y$55:$Y$56</c:f>
              <c:numCache>
                <c:formatCode>General</c:formatCode>
                <c:ptCount val="2"/>
                <c:pt idx="0" formatCode="0.00">
                  <c:v>-10</c:v>
                </c:pt>
                <c:pt idx="1">
                  <c:v>-10</c:v>
                </c:pt>
              </c:numCache>
            </c:numRef>
          </c:xVal>
          <c:yVal>
            <c:numRef>
              <c:f>'Mål 4'!$Z$55:$Z$56</c:f>
              <c:numCache>
                <c:formatCode>General</c:formatCode>
                <c:ptCount val="2"/>
                <c:pt idx="0">
                  <c:v>-10</c:v>
                </c:pt>
                <c:pt idx="1">
                  <c:v>-10</c:v>
                </c:pt>
              </c:numCache>
            </c:numRef>
          </c:yVal>
          <c:smooth val="0"/>
        </c:ser>
        <c:ser>
          <c:idx val="13"/>
          <c:order val="13"/>
          <c:tx>
            <c:strRef>
              <c:f>'Mål 4'!$X$57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4'!$Y$57:$Y$58</c:f>
              <c:numCache>
                <c:formatCode>General</c:formatCode>
                <c:ptCount val="2"/>
                <c:pt idx="0">
                  <c:v>-10</c:v>
                </c:pt>
                <c:pt idx="1">
                  <c:v>-10</c:v>
                </c:pt>
              </c:numCache>
            </c:numRef>
          </c:xVal>
          <c:yVal>
            <c:numRef>
              <c:f>'Mål 4'!$Z$57:$Z$58</c:f>
              <c:numCache>
                <c:formatCode>General</c:formatCode>
                <c:ptCount val="2"/>
                <c:pt idx="0">
                  <c:v>-10</c:v>
                </c:pt>
                <c:pt idx="1">
                  <c:v>-10</c:v>
                </c:pt>
              </c:numCache>
            </c:numRef>
          </c:yVal>
          <c:smooth val="0"/>
        </c:ser>
        <c:ser>
          <c:idx val="14"/>
          <c:order val="14"/>
          <c:tx>
            <c:strRef>
              <c:f>'Mål 4'!$X$59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4'!$Y$59:$Y$60</c:f>
              <c:numCache>
                <c:formatCode>General</c:formatCode>
                <c:ptCount val="2"/>
                <c:pt idx="0">
                  <c:v>-10</c:v>
                </c:pt>
                <c:pt idx="1">
                  <c:v>-10</c:v>
                </c:pt>
              </c:numCache>
            </c:numRef>
          </c:xVal>
          <c:yVal>
            <c:numRef>
              <c:f>'Mål 4'!$Z$59:$Z$60</c:f>
              <c:numCache>
                <c:formatCode>General</c:formatCode>
                <c:ptCount val="2"/>
                <c:pt idx="0">
                  <c:v>-10</c:v>
                </c:pt>
                <c:pt idx="1">
                  <c:v>-10</c:v>
                </c:pt>
              </c:numCache>
            </c:numRef>
          </c:yVal>
          <c:smooth val="0"/>
        </c:ser>
        <c:ser>
          <c:idx val="15"/>
          <c:order val="15"/>
          <c:tx>
            <c:strRef>
              <c:f>'Mål 4'!$X$61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4'!$Y$61:$Y$62</c:f>
              <c:numCache>
                <c:formatCode>General</c:formatCode>
                <c:ptCount val="2"/>
                <c:pt idx="0">
                  <c:v>-10</c:v>
                </c:pt>
                <c:pt idx="1">
                  <c:v>-10</c:v>
                </c:pt>
              </c:numCache>
            </c:numRef>
          </c:xVal>
          <c:yVal>
            <c:numRef>
              <c:f>'Mål 4'!$Z$61:$Z$62</c:f>
              <c:numCache>
                <c:formatCode>General</c:formatCode>
                <c:ptCount val="2"/>
                <c:pt idx="0">
                  <c:v>-10</c:v>
                </c:pt>
                <c:pt idx="1">
                  <c:v>-10</c:v>
                </c:pt>
              </c:numCache>
            </c:numRef>
          </c:yVal>
          <c:smooth val="0"/>
        </c:ser>
        <c:ser>
          <c:idx val="16"/>
          <c:order val="16"/>
          <c:tx>
            <c:strRef>
              <c:f>'Mål 4'!$X$63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4'!$Y$63:$Y$64</c:f>
              <c:numCache>
                <c:formatCode>0.00</c:formatCode>
                <c:ptCount val="2"/>
                <c:pt idx="0">
                  <c:v>-10</c:v>
                </c:pt>
                <c:pt idx="1">
                  <c:v>-10</c:v>
                </c:pt>
              </c:numCache>
            </c:numRef>
          </c:xVal>
          <c:yVal>
            <c:numRef>
              <c:f>'Mål 4'!$Z$63:$Z$64</c:f>
              <c:numCache>
                <c:formatCode>0.00</c:formatCode>
                <c:ptCount val="2"/>
                <c:pt idx="0">
                  <c:v>-10</c:v>
                </c:pt>
                <c:pt idx="1">
                  <c:v>-10</c:v>
                </c:pt>
              </c:numCache>
            </c:numRef>
          </c:yVal>
          <c:smooth val="0"/>
        </c:ser>
        <c:ser>
          <c:idx val="17"/>
          <c:order val="17"/>
          <c:tx>
            <c:strRef>
              <c:f>'Mål 4'!$X$65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4'!$Y$65:$Y$66</c:f>
              <c:numCache>
                <c:formatCode>0.00</c:formatCode>
                <c:ptCount val="2"/>
                <c:pt idx="0">
                  <c:v>-10</c:v>
                </c:pt>
                <c:pt idx="1">
                  <c:v>-10</c:v>
                </c:pt>
              </c:numCache>
            </c:numRef>
          </c:xVal>
          <c:yVal>
            <c:numRef>
              <c:f>'Mål 4'!$Z$65:$Z$66</c:f>
              <c:numCache>
                <c:formatCode>0.00</c:formatCode>
                <c:ptCount val="2"/>
                <c:pt idx="0">
                  <c:v>-10</c:v>
                </c:pt>
                <c:pt idx="1">
                  <c:v>-10</c:v>
                </c:pt>
              </c:numCache>
            </c:numRef>
          </c:yVal>
          <c:smooth val="0"/>
        </c:ser>
        <c:ser>
          <c:idx val="18"/>
          <c:order val="18"/>
          <c:tx>
            <c:strRef>
              <c:f>'Mål 4'!$X$67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4'!$Y$67:$Y$68</c:f>
              <c:numCache>
                <c:formatCode>0.00</c:formatCode>
                <c:ptCount val="2"/>
                <c:pt idx="0">
                  <c:v>-10</c:v>
                </c:pt>
                <c:pt idx="1">
                  <c:v>-10</c:v>
                </c:pt>
              </c:numCache>
            </c:numRef>
          </c:xVal>
          <c:yVal>
            <c:numRef>
              <c:f>'Mål 4'!$Z$67:$Z$68</c:f>
              <c:numCache>
                <c:formatCode>0.00</c:formatCode>
                <c:ptCount val="2"/>
                <c:pt idx="0">
                  <c:v>-10</c:v>
                </c:pt>
                <c:pt idx="1">
                  <c:v>-10</c:v>
                </c:pt>
              </c:numCache>
            </c:numRef>
          </c:yVal>
          <c:smooth val="0"/>
        </c:ser>
        <c:ser>
          <c:idx val="19"/>
          <c:order val="19"/>
          <c:tx>
            <c:strRef>
              <c:f>'Mål 4'!$X$69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4'!$Y$69:$Y$70</c:f>
              <c:numCache>
                <c:formatCode>0.00</c:formatCode>
                <c:ptCount val="2"/>
                <c:pt idx="0">
                  <c:v>-10</c:v>
                </c:pt>
                <c:pt idx="1">
                  <c:v>-10</c:v>
                </c:pt>
              </c:numCache>
            </c:numRef>
          </c:xVal>
          <c:yVal>
            <c:numRef>
              <c:f>'Mål 4'!$Z$69:$Z$70</c:f>
              <c:numCache>
                <c:formatCode>0.00</c:formatCode>
                <c:ptCount val="2"/>
                <c:pt idx="0">
                  <c:v>-10</c:v>
                </c:pt>
                <c:pt idx="1">
                  <c:v>-10</c:v>
                </c:pt>
              </c:numCache>
            </c:numRef>
          </c:yVal>
          <c:smooth val="0"/>
        </c:ser>
        <c:ser>
          <c:idx val="20"/>
          <c:order val="20"/>
          <c:tx>
            <c:strRef>
              <c:f>'Mål 4'!$X$71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4'!$Y$71:$Y$72</c:f>
              <c:numCache>
                <c:formatCode>0.00</c:formatCode>
                <c:ptCount val="2"/>
                <c:pt idx="0">
                  <c:v>-10</c:v>
                </c:pt>
                <c:pt idx="1">
                  <c:v>-10</c:v>
                </c:pt>
              </c:numCache>
            </c:numRef>
          </c:xVal>
          <c:yVal>
            <c:numRef>
              <c:f>'Mål 4'!$Z$71:$Z$72</c:f>
              <c:numCache>
                <c:formatCode>0.00</c:formatCode>
                <c:ptCount val="2"/>
                <c:pt idx="0">
                  <c:v>-10</c:v>
                </c:pt>
                <c:pt idx="1">
                  <c:v>-10</c:v>
                </c:pt>
              </c:numCache>
            </c:numRef>
          </c:yVal>
          <c:smooth val="0"/>
        </c:ser>
        <c:dLbls>
          <c:showLegendKey val="0"/>
          <c:showVal val="0"/>
          <c:showCatName val="0"/>
          <c:showSerName val="1"/>
          <c:showPercent val="0"/>
          <c:showBubbleSize val="0"/>
        </c:dLbls>
        <c:axId val="253224064"/>
        <c:axId val="253225984"/>
      </c:scatterChart>
      <c:valAx>
        <c:axId val="25322406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51465614042335"/>
            </c:manualLayout>
          </c:layout>
          <c:overlay val="0"/>
          <c:spPr>
            <a:noFill/>
            <a:ln w="25400">
              <a:noFill/>
            </a:ln>
          </c:spPr>
        </c:title>
        <c:numFmt formatCode="0.00" sourceLinked="1"/>
        <c:majorTickMark val="out"/>
        <c:minorTickMark val="none"/>
        <c:tickLblPos val="none"/>
        <c:crossAx val="253225984"/>
        <c:crosses val="autoZero"/>
        <c:crossBetween val="midCat"/>
        <c:majorUnit val="1"/>
        <c:minorUnit val="1"/>
      </c:valAx>
      <c:valAx>
        <c:axId val="25322598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084072168144525"/>
            </c:manualLayout>
          </c:layout>
          <c:overlay val="0"/>
          <c:spPr>
            <a:noFill/>
            <a:ln w="25400">
              <a:noFill/>
            </a:ln>
          </c:spPr>
        </c:title>
        <c:numFmt formatCode="0.00" sourceLinked="1"/>
        <c:majorTickMark val="out"/>
        <c:minorTickMark val="none"/>
        <c:tickLblPos val="none"/>
        <c:crossAx val="25322406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5'!$X$31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5'!$Y$31:$Y$32</c:f>
              <c:numCache>
                <c:formatCode>0.00</c:formatCode>
                <c:ptCount val="2"/>
                <c:pt idx="0">
                  <c:v>-10</c:v>
                </c:pt>
                <c:pt idx="1">
                  <c:v>-10</c:v>
                </c:pt>
              </c:numCache>
            </c:numRef>
          </c:xVal>
          <c:yVal>
            <c:numRef>
              <c:f>'Mål 5'!$Z$31:$Z$32</c:f>
              <c:numCache>
                <c:formatCode>0.00</c:formatCode>
                <c:ptCount val="2"/>
                <c:pt idx="0">
                  <c:v>-10</c:v>
                </c:pt>
                <c:pt idx="1">
                  <c:v>-10</c:v>
                </c:pt>
              </c:numCache>
            </c:numRef>
          </c:yVal>
          <c:smooth val="0"/>
        </c:ser>
        <c:ser>
          <c:idx val="1"/>
          <c:order val="1"/>
          <c:tx>
            <c:strRef>
              <c:f>'Mål 5'!$X$33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5'!$Y$33:$Y$34</c:f>
              <c:numCache>
                <c:formatCode>0.00</c:formatCode>
                <c:ptCount val="2"/>
                <c:pt idx="0">
                  <c:v>-10</c:v>
                </c:pt>
                <c:pt idx="1">
                  <c:v>-10</c:v>
                </c:pt>
              </c:numCache>
            </c:numRef>
          </c:xVal>
          <c:yVal>
            <c:numRef>
              <c:f>'Mål 5'!$Z$33:$Z$34</c:f>
              <c:numCache>
                <c:formatCode>General</c:formatCode>
                <c:ptCount val="2"/>
                <c:pt idx="0">
                  <c:v>-10</c:v>
                </c:pt>
                <c:pt idx="1">
                  <c:v>-10</c:v>
                </c:pt>
              </c:numCache>
            </c:numRef>
          </c:yVal>
          <c:smooth val="0"/>
        </c:ser>
        <c:ser>
          <c:idx val="2"/>
          <c:order val="2"/>
          <c:tx>
            <c:strRef>
              <c:f>'Mål 5'!$X$35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5'!$Y$35:$Y$36</c:f>
              <c:numCache>
                <c:formatCode>0.00</c:formatCode>
                <c:ptCount val="2"/>
                <c:pt idx="0" formatCode="General">
                  <c:v>-10</c:v>
                </c:pt>
                <c:pt idx="1">
                  <c:v>-10</c:v>
                </c:pt>
              </c:numCache>
            </c:numRef>
          </c:xVal>
          <c:yVal>
            <c:numRef>
              <c:f>'Mål 5'!$Z$35:$Z$36</c:f>
              <c:numCache>
                <c:formatCode>General</c:formatCode>
                <c:ptCount val="2"/>
                <c:pt idx="0">
                  <c:v>-10</c:v>
                </c:pt>
                <c:pt idx="1">
                  <c:v>-10</c:v>
                </c:pt>
              </c:numCache>
            </c:numRef>
          </c:yVal>
          <c:smooth val="0"/>
        </c:ser>
        <c:ser>
          <c:idx val="3"/>
          <c:order val="3"/>
          <c:tx>
            <c:strRef>
              <c:f>'Mål 5'!$X$37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5'!$Y$37:$Y$38</c:f>
              <c:numCache>
                <c:formatCode>General</c:formatCode>
                <c:ptCount val="2"/>
                <c:pt idx="0">
                  <c:v>-10</c:v>
                </c:pt>
                <c:pt idx="1">
                  <c:v>-10</c:v>
                </c:pt>
              </c:numCache>
            </c:numRef>
          </c:xVal>
          <c:yVal>
            <c:numRef>
              <c:f>'Mål 5'!$Z$37:$Z$38</c:f>
              <c:numCache>
                <c:formatCode>General</c:formatCode>
                <c:ptCount val="2"/>
                <c:pt idx="0">
                  <c:v>-10</c:v>
                </c:pt>
                <c:pt idx="1">
                  <c:v>-10</c:v>
                </c:pt>
              </c:numCache>
            </c:numRef>
          </c:yVal>
          <c:smooth val="0"/>
        </c:ser>
        <c:ser>
          <c:idx val="4"/>
          <c:order val="4"/>
          <c:tx>
            <c:strRef>
              <c:f>'Mål 5'!$X$39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5'!$Y$39:$Y$40</c:f>
              <c:numCache>
                <c:formatCode>General</c:formatCode>
                <c:ptCount val="2"/>
                <c:pt idx="0">
                  <c:v>-10</c:v>
                </c:pt>
                <c:pt idx="1">
                  <c:v>-10</c:v>
                </c:pt>
              </c:numCache>
            </c:numRef>
          </c:xVal>
          <c:yVal>
            <c:numRef>
              <c:f>'Mål 5'!$Z$39:$Z$40</c:f>
              <c:numCache>
                <c:formatCode>General</c:formatCode>
                <c:ptCount val="2"/>
                <c:pt idx="0">
                  <c:v>-10</c:v>
                </c:pt>
                <c:pt idx="1">
                  <c:v>-10</c:v>
                </c:pt>
              </c:numCache>
            </c:numRef>
          </c:yVal>
          <c:smooth val="0"/>
        </c:ser>
        <c:ser>
          <c:idx val="5"/>
          <c:order val="5"/>
          <c:tx>
            <c:strRef>
              <c:f>'Mål 5'!$X$41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5'!$Y$41:$Y$42</c:f>
              <c:numCache>
                <c:formatCode>General</c:formatCode>
                <c:ptCount val="2"/>
                <c:pt idx="0">
                  <c:v>-10</c:v>
                </c:pt>
                <c:pt idx="1">
                  <c:v>-10</c:v>
                </c:pt>
              </c:numCache>
            </c:numRef>
          </c:xVal>
          <c:yVal>
            <c:numRef>
              <c:f>'Mål 5'!$Z$41:$Z$42</c:f>
              <c:numCache>
                <c:formatCode>General</c:formatCode>
                <c:ptCount val="2"/>
                <c:pt idx="0">
                  <c:v>-10</c:v>
                </c:pt>
                <c:pt idx="1">
                  <c:v>-10</c:v>
                </c:pt>
              </c:numCache>
            </c:numRef>
          </c:yVal>
          <c:smooth val="0"/>
        </c:ser>
        <c:ser>
          <c:idx val="6"/>
          <c:order val="6"/>
          <c:tx>
            <c:strRef>
              <c:f>'Mål 5'!$X$43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5'!$Y$43:$Y$44</c:f>
              <c:numCache>
                <c:formatCode>General</c:formatCode>
                <c:ptCount val="2"/>
                <c:pt idx="0">
                  <c:v>-10</c:v>
                </c:pt>
                <c:pt idx="1">
                  <c:v>-10</c:v>
                </c:pt>
              </c:numCache>
            </c:numRef>
          </c:xVal>
          <c:yVal>
            <c:numRef>
              <c:f>'Mål 5'!$Z$43:$Z$44</c:f>
              <c:numCache>
                <c:formatCode>General</c:formatCode>
                <c:ptCount val="2"/>
                <c:pt idx="0">
                  <c:v>-10</c:v>
                </c:pt>
                <c:pt idx="1">
                  <c:v>-10</c:v>
                </c:pt>
              </c:numCache>
            </c:numRef>
          </c:yVal>
          <c:smooth val="0"/>
        </c:ser>
        <c:ser>
          <c:idx val="7"/>
          <c:order val="7"/>
          <c:tx>
            <c:strRef>
              <c:f>'Mål 5'!$X$45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5'!$Y$45:$Y$46</c:f>
              <c:numCache>
                <c:formatCode>General</c:formatCode>
                <c:ptCount val="2"/>
                <c:pt idx="0">
                  <c:v>-10</c:v>
                </c:pt>
                <c:pt idx="1">
                  <c:v>-10</c:v>
                </c:pt>
              </c:numCache>
            </c:numRef>
          </c:xVal>
          <c:yVal>
            <c:numRef>
              <c:f>'Mål 5'!$Z$45:$Z$46</c:f>
              <c:numCache>
                <c:formatCode>General</c:formatCode>
                <c:ptCount val="2"/>
                <c:pt idx="0">
                  <c:v>-10</c:v>
                </c:pt>
                <c:pt idx="1">
                  <c:v>-10</c:v>
                </c:pt>
              </c:numCache>
            </c:numRef>
          </c:yVal>
          <c:smooth val="0"/>
        </c:ser>
        <c:ser>
          <c:idx val="8"/>
          <c:order val="8"/>
          <c:tx>
            <c:strRef>
              <c:f>'Mål 5'!$X$47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5'!$Y$47:$Y$48</c:f>
              <c:numCache>
                <c:formatCode>General</c:formatCode>
                <c:ptCount val="2"/>
                <c:pt idx="0">
                  <c:v>-10</c:v>
                </c:pt>
                <c:pt idx="1">
                  <c:v>-10</c:v>
                </c:pt>
              </c:numCache>
            </c:numRef>
          </c:xVal>
          <c:yVal>
            <c:numRef>
              <c:f>'Mål 5'!$Z$47:$Z$48</c:f>
              <c:numCache>
                <c:formatCode>General</c:formatCode>
                <c:ptCount val="2"/>
                <c:pt idx="0">
                  <c:v>-10</c:v>
                </c:pt>
                <c:pt idx="1">
                  <c:v>-10</c:v>
                </c:pt>
              </c:numCache>
            </c:numRef>
          </c:yVal>
          <c:smooth val="0"/>
        </c:ser>
        <c:ser>
          <c:idx val="9"/>
          <c:order val="9"/>
          <c:tx>
            <c:strRef>
              <c:f>'Mål 5'!$X$49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5'!$Y$49:$Y$50</c:f>
              <c:numCache>
                <c:formatCode>General</c:formatCode>
                <c:ptCount val="2"/>
                <c:pt idx="0">
                  <c:v>-10</c:v>
                </c:pt>
                <c:pt idx="1">
                  <c:v>-10</c:v>
                </c:pt>
              </c:numCache>
            </c:numRef>
          </c:xVal>
          <c:yVal>
            <c:numRef>
              <c:f>'Mål 5'!$Z$49:$Z$50</c:f>
              <c:numCache>
                <c:formatCode>General</c:formatCode>
                <c:ptCount val="2"/>
                <c:pt idx="0">
                  <c:v>-10</c:v>
                </c:pt>
                <c:pt idx="1">
                  <c:v>-10</c:v>
                </c:pt>
              </c:numCache>
            </c:numRef>
          </c:yVal>
          <c:smooth val="0"/>
        </c:ser>
        <c:ser>
          <c:idx val="10"/>
          <c:order val="10"/>
          <c:tx>
            <c:strRef>
              <c:f>'Mål 5'!$X$51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5'!$Y$51:$Y$52</c:f>
              <c:numCache>
                <c:formatCode>General</c:formatCode>
                <c:ptCount val="2"/>
                <c:pt idx="0">
                  <c:v>-10</c:v>
                </c:pt>
                <c:pt idx="1">
                  <c:v>-10</c:v>
                </c:pt>
              </c:numCache>
            </c:numRef>
          </c:xVal>
          <c:yVal>
            <c:numRef>
              <c:f>'Mål 5'!$Z$51:$Z$52</c:f>
              <c:numCache>
                <c:formatCode>General</c:formatCode>
                <c:ptCount val="2"/>
                <c:pt idx="0">
                  <c:v>-10</c:v>
                </c:pt>
                <c:pt idx="1">
                  <c:v>-10</c:v>
                </c:pt>
              </c:numCache>
            </c:numRef>
          </c:yVal>
          <c:smooth val="0"/>
        </c:ser>
        <c:ser>
          <c:idx val="11"/>
          <c:order val="11"/>
          <c:tx>
            <c:strRef>
              <c:f>'Mål 5'!$X$53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5'!$Y$53:$Y$54</c:f>
              <c:numCache>
                <c:formatCode>General</c:formatCode>
                <c:ptCount val="2"/>
                <c:pt idx="0">
                  <c:v>-10</c:v>
                </c:pt>
                <c:pt idx="1">
                  <c:v>-10</c:v>
                </c:pt>
              </c:numCache>
            </c:numRef>
          </c:xVal>
          <c:yVal>
            <c:numRef>
              <c:f>'Mål 5'!$Z$53:$Z$54</c:f>
              <c:numCache>
                <c:formatCode>General</c:formatCode>
                <c:ptCount val="2"/>
                <c:pt idx="0">
                  <c:v>-10</c:v>
                </c:pt>
                <c:pt idx="1">
                  <c:v>-10</c:v>
                </c:pt>
              </c:numCache>
            </c:numRef>
          </c:yVal>
          <c:smooth val="0"/>
        </c:ser>
        <c:ser>
          <c:idx val="12"/>
          <c:order val="12"/>
          <c:tx>
            <c:strRef>
              <c:f>'Mål 5'!$X$55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5'!$Y$55:$Y$56</c:f>
              <c:numCache>
                <c:formatCode>General</c:formatCode>
                <c:ptCount val="2"/>
                <c:pt idx="0" formatCode="0.00">
                  <c:v>-10</c:v>
                </c:pt>
                <c:pt idx="1">
                  <c:v>-10</c:v>
                </c:pt>
              </c:numCache>
            </c:numRef>
          </c:xVal>
          <c:yVal>
            <c:numRef>
              <c:f>'Mål 5'!$Z$55:$Z$56</c:f>
              <c:numCache>
                <c:formatCode>General</c:formatCode>
                <c:ptCount val="2"/>
                <c:pt idx="0">
                  <c:v>-10</c:v>
                </c:pt>
                <c:pt idx="1">
                  <c:v>-10</c:v>
                </c:pt>
              </c:numCache>
            </c:numRef>
          </c:yVal>
          <c:smooth val="0"/>
        </c:ser>
        <c:ser>
          <c:idx val="13"/>
          <c:order val="13"/>
          <c:tx>
            <c:strRef>
              <c:f>'Mål 5'!$X$57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5'!$Y$57:$Y$58</c:f>
              <c:numCache>
                <c:formatCode>General</c:formatCode>
                <c:ptCount val="2"/>
                <c:pt idx="0">
                  <c:v>-10</c:v>
                </c:pt>
                <c:pt idx="1">
                  <c:v>-10</c:v>
                </c:pt>
              </c:numCache>
            </c:numRef>
          </c:xVal>
          <c:yVal>
            <c:numRef>
              <c:f>'Mål 5'!$Z$57:$Z$58</c:f>
              <c:numCache>
                <c:formatCode>General</c:formatCode>
                <c:ptCount val="2"/>
                <c:pt idx="0">
                  <c:v>-10</c:v>
                </c:pt>
                <c:pt idx="1">
                  <c:v>-10</c:v>
                </c:pt>
              </c:numCache>
            </c:numRef>
          </c:yVal>
          <c:smooth val="0"/>
        </c:ser>
        <c:ser>
          <c:idx val="14"/>
          <c:order val="14"/>
          <c:tx>
            <c:strRef>
              <c:f>'Mål 5'!$X$59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5'!$Y$59:$Y$60</c:f>
              <c:numCache>
                <c:formatCode>General</c:formatCode>
                <c:ptCount val="2"/>
                <c:pt idx="0">
                  <c:v>-10</c:v>
                </c:pt>
                <c:pt idx="1">
                  <c:v>-10</c:v>
                </c:pt>
              </c:numCache>
            </c:numRef>
          </c:xVal>
          <c:yVal>
            <c:numRef>
              <c:f>'Mål 5'!$Z$59:$Z$60</c:f>
              <c:numCache>
                <c:formatCode>General</c:formatCode>
                <c:ptCount val="2"/>
                <c:pt idx="0">
                  <c:v>-10</c:v>
                </c:pt>
                <c:pt idx="1">
                  <c:v>-10</c:v>
                </c:pt>
              </c:numCache>
            </c:numRef>
          </c:yVal>
          <c:smooth val="0"/>
        </c:ser>
        <c:ser>
          <c:idx val="15"/>
          <c:order val="15"/>
          <c:tx>
            <c:strRef>
              <c:f>'Mål 5'!$X$61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5'!$Y$61:$Y$62</c:f>
              <c:numCache>
                <c:formatCode>General</c:formatCode>
                <c:ptCount val="2"/>
                <c:pt idx="0">
                  <c:v>-10</c:v>
                </c:pt>
                <c:pt idx="1">
                  <c:v>-10</c:v>
                </c:pt>
              </c:numCache>
            </c:numRef>
          </c:xVal>
          <c:yVal>
            <c:numRef>
              <c:f>'Mål 5'!$Z$61:$Z$62</c:f>
              <c:numCache>
                <c:formatCode>General</c:formatCode>
                <c:ptCount val="2"/>
                <c:pt idx="0">
                  <c:v>-10</c:v>
                </c:pt>
                <c:pt idx="1">
                  <c:v>-10</c:v>
                </c:pt>
              </c:numCache>
            </c:numRef>
          </c:yVal>
          <c:smooth val="0"/>
        </c:ser>
        <c:ser>
          <c:idx val="16"/>
          <c:order val="16"/>
          <c:tx>
            <c:strRef>
              <c:f>'Mål 5'!$X$63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5'!$Y$63:$Y$64</c:f>
              <c:numCache>
                <c:formatCode>0.00</c:formatCode>
                <c:ptCount val="2"/>
                <c:pt idx="0">
                  <c:v>-10</c:v>
                </c:pt>
                <c:pt idx="1">
                  <c:v>-10</c:v>
                </c:pt>
              </c:numCache>
            </c:numRef>
          </c:xVal>
          <c:yVal>
            <c:numRef>
              <c:f>'Mål 5'!$Z$63:$Z$64</c:f>
              <c:numCache>
                <c:formatCode>0.00</c:formatCode>
                <c:ptCount val="2"/>
                <c:pt idx="0">
                  <c:v>-10</c:v>
                </c:pt>
                <c:pt idx="1">
                  <c:v>-10</c:v>
                </c:pt>
              </c:numCache>
            </c:numRef>
          </c:yVal>
          <c:smooth val="0"/>
        </c:ser>
        <c:ser>
          <c:idx val="17"/>
          <c:order val="17"/>
          <c:tx>
            <c:strRef>
              <c:f>'Mål 5'!$X$65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5'!$Y$65:$Y$66</c:f>
              <c:numCache>
                <c:formatCode>0.00</c:formatCode>
                <c:ptCount val="2"/>
                <c:pt idx="0">
                  <c:v>-10</c:v>
                </c:pt>
                <c:pt idx="1">
                  <c:v>-10</c:v>
                </c:pt>
              </c:numCache>
            </c:numRef>
          </c:xVal>
          <c:yVal>
            <c:numRef>
              <c:f>'Mål 5'!$Z$65:$Z$66</c:f>
              <c:numCache>
                <c:formatCode>0.00</c:formatCode>
                <c:ptCount val="2"/>
                <c:pt idx="0">
                  <c:v>-10</c:v>
                </c:pt>
                <c:pt idx="1">
                  <c:v>-10</c:v>
                </c:pt>
              </c:numCache>
            </c:numRef>
          </c:yVal>
          <c:smooth val="0"/>
        </c:ser>
        <c:ser>
          <c:idx val="18"/>
          <c:order val="18"/>
          <c:tx>
            <c:strRef>
              <c:f>'Mål 5'!$X$67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5'!$Y$67:$Y$68</c:f>
              <c:numCache>
                <c:formatCode>0.00</c:formatCode>
                <c:ptCount val="2"/>
                <c:pt idx="0">
                  <c:v>-10</c:v>
                </c:pt>
                <c:pt idx="1">
                  <c:v>-10</c:v>
                </c:pt>
              </c:numCache>
            </c:numRef>
          </c:xVal>
          <c:yVal>
            <c:numRef>
              <c:f>'Mål 5'!$Z$67:$Z$68</c:f>
              <c:numCache>
                <c:formatCode>0.00</c:formatCode>
                <c:ptCount val="2"/>
                <c:pt idx="0">
                  <c:v>-10</c:v>
                </c:pt>
                <c:pt idx="1">
                  <c:v>-10</c:v>
                </c:pt>
              </c:numCache>
            </c:numRef>
          </c:yVal>
          <c:smooth val="0"/>
        </c:ser>
        <c:ser>
          <c:idx val="19"/>
          <c:order val="19"/>
          <c:tx>
            <c:strRef>
              <c:f>'Mål 5'!$X$69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5'!$Y$69:$Y$70</c:f>
              <c:numCache>
                <c:formatCode>0.00</c:formatCode>
                <c:ptCount val="2"/>
                <c:pt idx="0">
                  <c:v>-10</c:v>
                </c:pt>
                <c:pt idx="1">
                  <c:v>-10</c:v>
                </c:pt>
              </c:numCache>
            </c:numRef>
          </c:xVal>
          <c:yVal>
            <c:numRef>
              <c:f>'Mål 5'!$Z$69:$Z$70</c:f>
              <c:numCache>
                <c:formatCode>0.00</c:formatCode>
                <c:ptCount val="2"/>
                <c:pt idx="0">
                  <c:v>-10</c:v>
                </c:pt>
                <c:pt idx="1">
                  <c:v>-10</c:v>
                </c:pt>
              </c:numCache>
            </c:numRef>
          </c:yVal>
          <c:smooth val="0"/>
        </c:ser>
        <c:ser>
          <c:idx val="20"/>
          <c:order val="20"/>
          <c:tx>
            <c:strRef>
              <c:f>'Mål 5'!$X$71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5'!$Y$71:$Y$72</c:f>
              <c:numCache>
                <c:formatCode>0.00</c:formatCode>
                <c:ptCount val="2"/>
                <c:pt idx="0">
                  <c:v>-10</c:v>
                </c:pt>
                <c:pt idx="1">
                  <c:v>-10</c:v>
                </c:pt>
              </c:numCache>
            </c:numRef>
          </c:xVal>
          <c:yVal>
            <c:numRef>
              <c:f>'Mål 5'!$Z$71:$Z$72</c:f>
              <c:numCache>
                <c:formatCode>0.00</c:formatCode>
                <c:ptCount val="2"/>
                <c:pt idx="0">
                  <c:v>-10</c:v>
                </c:pt>
                <c:pt idx="1">
                  <c:v>-10</c:v>
                </c:pt>
              </c:numCache>
            </c:numRef>
          </c:yVal>
          <c:smooth val="0"/>
        </c:ser>
        <c:dLbls>
          <c:showLegendKey val="0"/>
          <c:showVal val="0"/>
          <c:showCatName val="0"/>
          <c:showSerName val="1"/>
          <c:showPercent val="0"/>
          <c:showBubbleSize val="0"/>
        </c:dLbls>
        <c:axId val="232946304"/>
        <c:axId val="232968960"/>
      </c:scatterChart>
      <c:valAx>
        <c:axId val="23294630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32968960"/>
        <c:crosses val="autoZero"/>
        <c:crossBetween val="midCat"/>
        <c:majorUnit val="1"/>
        <c:minorUnit val="1"/>
      </c:valAx>
      <c:valAx>
        <c:axId val="23296896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3294630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6'!$X$31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6'!$Y$31:$Y$32</c:f>
              <c:numCache>
                <c:formatCode>0.00</c:formatCode>
                <c:ptCount val="2"/>
                <c:pt idx="0">
                  <c:v>-10</c:v>
                </c:pt>
                <c:pt idx="1">
                  <c:v>-10</c:v>
                </c:pt>
              </c:numCache>
            </c:numRef>
          </c:xVal>
          <c:yVal>
            <c:numRef>
              <c:f>'Mål 6'!$Z$31:$Z$32</c:f>
              <c:numCache>
                <c:formatCode>0.00</c:formatCode>
                <c:ptCount val="2"/>
                <c:pt idx="0">
                  <c:v>-10</c:v>
                </c:pt>
                <c:pt idx="1">
                  <c:v>-10</c:v>
                </c:pt>
              </c:numCache>
            </c:numRef>
          </c:yVal>
          <c:smooth val="0"/>
        </c:ser>
        <c:ser>
          <c:idx val="1"/>
          <c:order val="1"/>
          <c:tx>
            <c:strRef>
              <c:f>'Mål 6'!$X$33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6'!$Y$33:$Y$34</c:f>
              <c:numCache>
                <c:formatCode>0.00</c:formatCode>
                <c:ptCount val="2"/>
                <c:pt idx="0">
                  <c:v>-10</c:v>
                </c:pt>
                <c:pt idx="1">
                  <c:v>-10</c:v>
                </c:pt>
              </c:numCache>
            </c:numRef>
          </c:xVal>
          <c:yVal>
            <c:numRef>
              <c:f>'Mål 6'!$Z$33:$Z$34</c:f>
              <c:numCache>
                <c:formatCode>General</c:formatCode>
                <c:ptCount val="2"/>
                <c:pt idx="0">
                  <c:v>-10</c:v>
                </c:pt>
                <c:pt idx="1">
                  <c:v>-10</c:v>
                </c:pt>
              </c:numCache>
            </c:numRef>
          </c:yVal>
          <c:smooth val="0"/>
        </c:ser>
        <c:ser>
          <c:idx val="2"/>
          <c:order val="2"/>
          <c:tx>
            <c:strRef>
              <c:f>'Mål 6'!$X$35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6'!$Y$35:$Y$36</c:f>
              <c:numCache>
                <c:formatCode>0.00</c:formatCode>
                <c:ptCount val="2"/>
                <c:pt idx="0" formatCode="General">
                  <c:v>-10</c:v>
                </c:pt>
                <c:pt idx="1">
                  <c:v>-10</c:v>
                </c:pt>
              </c:numCache>
            </c:numRef>
          </c:xVal>
          <c:yVal>
            <c:numRef>
              <c:f>'Mål 6'!$Z$35:$Z$36</c:f>
              <c:numCache>
                <c:formatCode>General</c:formatCode>
                <c:ptCount val="2"/>
                <c:pt idx="0">
                  <c:v>-10</c:v>
                </c:pt>
                <c:pt idx="1">
                  <c:v>-10</c:v>
                </c:pt>
              </c:numCache>
            </c:numRef>
          </c:yVal>
          <c:smooth val="0"/>
        </c:ser>
        <c:ser>
          <c:idx val="3"/>
          <c:order val="3"/>
          <c:tx>
            <c:strRef>
              <c:f>'Mål 6'!$X$37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6'!$Y$37:$Y$38</c:f>
              <c:numCache>
                <c:formatCode>General</c:formatCode>
                <c:ptCount val="2"/>
                <c:pt idx="0">
                  <c:v>-10</c:v>
                </c:pt>
                <c:pt idx="1">
                  <c:v>-10</c:v>
                </c:pt>
              </c:numCache>
            </c:numRef>
          </c:xVal>
          <c:yVal>
            <c:numRef>
              <c:f>'Mål 6'!$Z$37:$Z$38</c:f>
              <c:numCache>
                <c:formatCode>General</c:formatCode>
                <c:ptCount val="2"/>
                <c:pt idx="0">
                  <c:v>-10</c:v>
                </c:pt>
                <c:pt idx="1">
                  <c:v>-10</c:v>
                </c:pt>
              </c:numCache>
            </c:numRef>
          </c:yVal>
          <c:smooth val="0"/>
        </c:ser>
        <c:ser>
          <c:idx val="4"/>
          <c:order val="4"/>
          <c:tx>
            <c:strRef>
              <c:f>'Mål 6'!$X$39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6'!$Y$39:$Y$40</c:f>
              <c:numCache>
                <c:formatCode>General</c:formatCode>
                <c:ptCount val="2"/>
                <c:pt idx="0">
                  <c:v>-10</c:v>
                </c:pt>
                <c:pt idx="1">
                  <c:v>-10</c:v>
                </c:pt>
              </c:numCache>
            </c:numRef>
          </c:xVal>
          <c:yVal>
            <c:numRef>
              <c:f>'Mål 6'!$Z$39:$Z$40</c:f>
              <c:numCache>
                <c:formatCode>General</c:formatCode>
                <c:ptCount val="2"/>
                <c:pt idx="0">
                  <c:v>-10</c:v>
                </c:pt>
                <c:pt idx="1">
                  <c:v>-10</c:v>
                </c:pt>
              </c:numCache>
            </c:numRef>
          </c:yVal>
          <c:smooth val="0"/>
        </c:ser>
        <c:ser>
          <c:idx val="5"/>
          <c:order val="5"/>
          <c:tx>
            <c:strRef>
              <c:f>'Mål 6'!$X$41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6'!$Y$41:$Y$42</c:f>
              <c:numCache>
                <c:formatCode>General</c:formatCode>
                <c:ptCount val="2"/>
                <c:pt idx="0">
                  <c:v>-10</c:v>
                </c:pt>
                <c:pt idx="1">
                  <c:v>-10</c:v>
                </c:pt>
              </c:numCache>
            </c:numRef>
          </c:xVal>
          <c:yVal>
            <c:numRef>
              <c:f>'Mål 6'!$Z$41:$Z$42</c:f>
              <c:numCache>
                <c:formatCode>General</c:formatCode>
                <c:ptCount val="2"/>
                <c:pt idx="0">
                  <c:v>-10</c:v>
                </c:pt>
                <c:pt idx="1">
                  <c:v>-10</c:v>
                </c:pt>
              </c:numCache>
            </c:numRef>
          </c:yVal>
          <c:smooth val="0"/>
        </c:ser>
        <c:ser>
          <c:idx val="6"/>
          <c:order val="6"/>
          <c:tx>
            <c:strRef>
              <c:f>'Mål 6'!$X$43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6'!$Y$43:$Y$44</c:f>
              <c:numCache>
                <c:formatCode>General</c:formatCode>
                <c:ptCount val="2"/>
                <c:pt idx="0">
                  <c:v>-10</c:v>
                </c:pt>
                <c:pt idx="1">
                  <c:v>-10</c:v>
                </c:pt>
              </c:numCache>
            </c:numRef>
          </c:xVal>
          <c:yVal>
            <c:numRef>
              <c:f>'Mål 6'!$Z$43:$Z$44</c:f>
              <c:numCache>
                <c:formatCode>General</c:formatCode>
                <c:ptCount val="2"/>
                <c:pt idx="0">
                  <c:v>-10</c:v>
                </c:pt>
                <c:pt idx="1">
                  <c:v>-10</c:v>
                </c:pt>
              </c:numCache>
            </c:numRef>
          </c:yVal>
          <c:smooth val="0"/>
        </c:ser>
        <c:ser>
          <c:idx val="7"/>
          <c:order val="7"/>
          <c:tx>
            <c:strRef>
              <c:f>'Mål 6'!$X$45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6'!$Y$45:$Y$46</c:f>
              <c:numCache>
                <c:formatCode>General</c:formatCode>
                <c:ptCount val="2"/>
                <c:pt idx="0">
                  <c:v>-10</c:v>
                </c:pt>
                <c:pt idx="1">
                  <c:v>-10</c:v>
                </c:pt>
              </c:numCache>
            </c:numRef>
          </c:xVal>
          <c:yVal>
            <c:numRef>
              <c:f>'Mål 6'!$Z$45:$Z$46</c:f>
              <c:numCache>
                <c:formatCode>General</c:formatCode>
                <c:ptCount val="2"/>
                <c:pt idx="0">
                  <c:v>-10</c:v>
                </c:pt>
                <c:pt idx="1">
                  <c:v>-10</c:v>
                </c:pt>
              </c:numCache>
            </c:numRef>
          </c:yVal>
          <c:smooth val="0"/>
        </c:ser>
        <c:ser>
          <c:idx val="8"/>
          <c:order val="8"/>
          <c:tx>
            <c:strRef>
              <c:f>'Mål 6'!$X$47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6'!$Y$47:$Y$48</c:f>
              <c:numCache>
                <c:formatCode>General</c:formatCode>
                <c:ptCount val="2"/>
                <c:pt idx="0">
                  <c:v>-10</c:v>
                </c:pt>
                <c:pt idx="1">
                  <c:v>-10</c:v>
                </c:pt>
              </c:numCache>
            </c:numRef>
          </c:xVal>
          <c:yVal>
            <c:numRef>
              <c:f>'Mål 6'!$Z$47:$Z$48</c:f>
              <c:numCache>
                <c:formatCode>General</c:formatCode>
                <c:ptCount val="2"/>
                <c:pt idx="0">
                  <c:v>-10</c:v>
                </c:pt>
                <c:pt idx="1">
                  <c:v>-10</c:v>
                </c:pt>
              </c:numCache>
            </c:numRef>
          </c:yVal>
          <c:smooth val="0"/>
        </c:ser>
        <c:ser>
          <c:idx val="9"/>
          <c:order val="9"/>
          <c:tx>
            <c:strRef>
              <c:f>'Mål 6'!$X$49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6'!$Y$49:$Y$50</c:f>
              <c:numCache>
                <c:formatCode>General</c:formatCode>
                <c:ptCount val="2"/>
                <c:pt idx="0">
                  <c:v>-10</c:v>
                </c:pt>
                <c:pt idx="1">
                  <c:v>-10</c:v>
                </c:pt>
              </c:numCache>
            </c:numRef>
          </c:xVal>
          <c:yVal>
            <c:numRef>
              <c:f>'Mål 6'!$Z$49:$Z$50</c:f>
              <c:numCache>
                <c:formatCode>General</c:formatCode>
                <c:ptCount val="2"/>
                <c:pt idx="0">
                  <c:v>-10</c:v>
                </c:pt>
                <c:pt idx="1">
                  <c:v>-10</c:v>
                </c:pt>
              </c:numCache>
            </c:numRef>
          </c:yVal>
          <c:smooth val="0"/>
        </c:ser>
        <c:ser>
          <c:idx val="10"/>
          <c:order val="10"/>
          <c:tx>
            <c:strRef>
              <c:f>'Mål 6'!$X$51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6'!$Y$51:$Y$52</c:f>
              <c:numCache>
                <c:formatCode>General</c:formatCode>
                <c:ptCount val="2"/>
                <c:pt idx="0">
                  <c:v>-10</c:v>
                </c:pt>
                <c:pt idx="1">
                  <c:v>-10</c:v>
                </c:pt>
              </c:numCache>
            </c:numRef>
          </c:xVal>
          <c:yVal>
            <c:numRef>
              <c:f>'Mål 6'!$Z$51:$Z$52</c:f>
              <c:numCache>
                <c:formatCode>General</c:formatCode>
                <c:ptCount val="2"/>
                <c:pt idx="0">
                  <c:v>-10</c:v>
                </c:pt>
                <c:pt idx="1">
                  <c:v>-10</c:v>
                </c:pt>
              </c:numCache>
            </c:numRef>
          </c:yVal>
          <c:smooth val="0"/>
        </c:ser>
        <c:ser>
          <c:idx val="11"/>
          <c:order val="11"/>
          <c:tx>
            <c:strRef>
              <c:f>'Mål 6'!$X$53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6'!$Y$53:$Y$54</c:f>
              <c:numCache>
                <c:formatCode>General</c:formatCode>
                <c:ptCount val="2"/>
                <c:pt idx="0">
                  <c:v>-10</c:v>
                </c:pt>
                <c:pt idx="1">
                  <c:v>-10</c:v>
                </c:pt>
              </c:numCache>
            </c:numRef>
          </c:xVal>
          <c:yVal>
            <c:numRef>
              <c:f>'Mål 6'!$Z$53:$Z$54</c:f>
              <c:numCache>
                <c:formatCode>General</c:formatCode>
                <c:ptCount val="2"/>
                <c:pt idx="0">
                  <c:v>-10</c:v>
                </c:pt>
                <c:pt idx="1">
                  <c:v>-10</c:v>
                </c:pt>
              </c:numCache>
            </c:numRef>
          </c:yVal>
          <c:smooth val="0"/>
        </c:ser>
        <c:ser>
          <c:idx val="12"/>
          <c:order val="12"/>
          <c:tx>
            <c:strRef>
              <c:f>'Mål 6'!$X$55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6'!$Y$55:$Y$56</c:f>
              <c:numCache>
                <c:formatCode>General</c:formatCode>
                <c:ptCount val="2"/>
                <c:pt idx="0" formatCode="0.00">
                  <c:v>-10</c:v>
                </c:pt>
                <c:pt idx="1">
                  <c:v>-10</c:v>
                </c:pt>
              </c:numCache>
            </c:numRef>
          </c:xVal>
          <c:yVal>
            <c:numRef>
              <c:f>'Mål 6'!$Z$55:$Z$56</c:f>
              <c:numCache>
                <c:formatCode>General</c:formatCode>
                <c:ptCount val="2"/>
                <c:pt idx="0">
                  <c:v>-10</c:v>
                </c:pt>
                <c:pt idx="1">
                  <c:v>-10</c:v>
                </c:pt>
              </c:numCache>
            </c:numRef>
          </c:yVal>
          <c:smooth val="0"/>
        </c:ser>
        <c:ser>
          <c:idx val="13"/>
          <c:order val="13"/>
          <c:tx>
            <c:strRef>
              <c:f>'Mål 6'!$X$57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6'!$Y$57:$Y$58</c:f>
              <c:numCache>
                <c:formatCode>General</c:formatCode>
                <c:ptCount val="2"/>
                <c:pt idx="0">
                  <c:v>-10</c:v>
                </c:pt>
                <c:pt idx="1">
                  <c:v>-10</c:v>
                </c:pt>
              </c:numCache>
            </c:numRef>
          </c:xVal>
          <c:yVal>
            <c:numRef>
              <c:f>'Mål 6'!$Z$57:$Z$58</c:f>
              <c:numCache>
                <c:formatCode>General</c:formatCode>
                <c:ptCount val="2"/>
                <c:pt idx="0">
                  <c:v>-10</c:v>
                </c:pt>
                <c:pt idx="1">
                  <c:v>-10</c:v>
                </c:pt>
              </c:numCache>
            </c:numRef>
          </c:yVal>
          <c:smooth val="0"/>
        </c:ser>
        <c:ser>
          <c:idx val="14"/>
          <c:order val="14"/>
          <c:tx>
            <c:strRef>
              <c:f>'Mål 6'!$X$59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6'!$Y$59:$Y$60</c:f>
              <c:numCache>
                <c:formatCode>General</c:formatCode>
                <c:ptCount val="2"/>
                <c:pt idx="0">
                  <c:v>-10</c:v>
                </c:pt>
                <c:pt idx="1">
                  <c:v>-10</c:v>
                </c:pt>
              </c:numCache>
            </c:numRef>
          </c:xVal>
          <c:yVal>
            <c:numRef>
              <c:f>'Mål 6'!$Z$59:$Z$60</c:f>
              <c:numCache>
                <c:formatCode>General</c:formatCode>
                <c:ptCount val="2"/>
                <c:pt idx="0">
                  <c:v>-10</c:v>
                </c:pt>
                <c:pt idx="1">
                  <c:v>-10</c:v>
                </c:pt>
              </c:numCache>
            </c:numRef>
          </c:yVal>
          <c:smooth val="0"/>
        </c:ser>
        <c:ser>
          <c:idx val="15"/>
          <c:order val="15"/>
          <c:tx>
            <c:strRef>
              <c:f>'Mål 6'!$X$61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6'!$Y$61:$Y$62</c:f>
              <c:numCache>
                <c:formatCode>General</c:formatCode>
                <c:ptCount val="2"/>
                <c:pt idx="0">
                  <c:v>-10</c:v>
                </c:pt>
                <c:pt idx="1">
                  <c:v>-10</c:v>
                </c:pt>
              </c:numCache>
            </c:numRef>
          </c:xVal>
          <c:yVal>
            <c:numRef>
              <c:f>'Mål 6'!$Z$61:$Z$62</c:f>
              <c:numCache>
                <c:formatCode>General</c:formatCode>
                <c:ptCount val="2"/>
                <c:pt idx="0">
                  <c:v>-10</c:v>
                </c:pt>
                <c:pt idx="1">
                  <c:v>-10</c:v>
                </c:pt>
              </c:numCache>
            </c:numRef>
          </c:yVal>
          <c:smooth val="0"/>
        </c:ser>
        <c:ser>
          <c:idx val="16"/>
          <c:order val="16"/>
          <c:tx>
            <c:strRef>
              <c:f>'Mål 6'!$X$63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6'!$Y$63:$Y$64</c:f>
              <c:numCache>
                <c:formatCode>0.00</c:formatCode>
                <c:ptCount val="2"/>
                <c:pt idx="0">
                  <c:v>-10</c:v>
                </c:pt>
                <c:pt idx="1">
                  <c:v>-10</c:v>
                </c:pt>
              </c:numCache>
            </c:numRef>
          </c:xVal>
          <c:yVal>
            <c:numRef>
              <c:f>'Mål 6'!$Z$63:$Z$64</c:f>
              <c:numCache>
                <c:formatCode>0.00</c:formatCode>
                <c:ptCount val="2"/>
                <c:pt idx="0">
                  <c:v>-10</c:v>
                </c:pt>
                <c:pt idx="1">
                  <c:v>-10</c:v>
                </c:pt>
              </c:numCache>
            </c:numRef>
          </c:yVal>
          <c:smooth val="0"/>
        </c:ser>
        <c:ser>
          <c:idx val="17"/>
          <c:order val="17"/>
          <c:tx>
            <c:strRef>
              <c:f>'Mål 6'!$X$65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6'!$Y$65:$Y$66</c:f>
              <c:numCache>
                <c:formatCode>0.00</c:formatCode>
                <c:ptCount val="2"/>
                <c:pt idx="0">
                  <c:v>-10</c:v>
                </c:pt>
                <c:pt idx="1">
                  <c:v>-10</c:v>
                </c:pt>
              </c:numCache>
            </c:numRef>
          </c:xVal>
          <c:yVal>
            <c:numRef>
              <c:f>'Mål 6'!$Z$65:$Z$66</c:f>
              <c:numCache>
                <c:formatCode>0.00</c:formatCode>
                <c:ptCount val="2"/>
                <c:pt idx="0">
                  <c:v>-10</c:v>
                </c:pt>
                <c:pt idx="1">
                  <c:v>-10</c:v>
                </c:pt>
              </c:numCache>
            </c:numRef>
          </c:yVal>
          <c:smooth val="0"/>
        </c:ser>
        <c:ser>
          <c:idx val="18"/>
          <c:order val="18"/>
          <c:tx>
            <c:strRef>
              <c:f>'Mål 6'!$X$67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6'!$Y$67:$Y$68</c:f>
              <c:numCache>
                <c:formatCode>0.00</c:formatCode>
                <c:ptCount val="2"/>
                <c:pt idx="0">
                  <c:v>-10</c:v>
                </c:pt>
                <c:pt idx="1">
                  <c:v>-10</c:v>
                </c:pt>
              </c:numCache>
            </c:numRef>
          </c:xVal>
          <c:yVal>
            <c:numRef>
              <c:f>'Mål 6'!$Z$67:$Z$68</c:f>
              <c:numCache>
                <c:formatCode>0.00</c:formatCode>
                <c:ptCount val="2"/>
                <c:pt idx="0">
                  <c:v>-10</c:v>
                </c:pt>
                <c:pt idx="1">
                  <c:v>-10</c:v>
                </c:pt>
              </c:numCache>
            </c:numRef>
          </c:yVal>
          <c:smooth val="0"/>
        </c:ser>
        <c:ser>
          <c:idx val="19"/>
          <c:order val="19"/>
          <c:tx>
            <c:strRef>
              <c:f>'Mål 6'!$X$69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6'!$Y$69:$Y$70</c:f>
              <c:numCache>
                <c:formatCode>0.00</c:formatCode>
                <c:ptCount val="2"/>
                <c:pt idx="0">
                  <c:v>-10</c:v>
                </c:pt>
                <c:pt idx="1">
                  <c:v>-10</c:v>
                </c:pt>
              </c:numCache>
            </c:numRef>
          </c:xVal>
          <c:yVal>
            <c:numRef>
              <c:f>'Mål 6'!$Z$69:$Z$70</c:f>
              <c:numCache>
                <c:formatCode>0.00</c:formatCode>
                <c:ptCount val="2"/>
                <c:pt idx="0">
                  <c:v>-10</c:v>
                </c:pt>
                <c:pt idx="1">
                  <c:v>-10</c:v>
                </c:pt>
              </c:numCache>
            </c:numRef>
          </c:yVal>
          <c:smooth val="0"/>
        </c:ser>
        <c:ser>
          <c:idx val="20"/>
          <c:order val="20"/>
          <c:tx>
            <c:strRef>
              <c:f>'Mål 6'!$X$71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6'!$Y$71:$Y$72</c:f>
              <c:numCache>
                <c:formatCode>0.00</c:formatCode>
                <c:ptCount val="2"/>
                <c:pt idx="0">
                  <c:v>-10</c:v>
                </c:pt>
                <c:pt idx="1">
                  <c:v>-10</c:v>
                </c:pt>
              </c:numCache>
            </c:numRef>
          </c:xVal>
          <c:yVal>
            <c:numRef>
              <c:f>'Mål 6'!$Z$71:$Z$72</c:f>
              <c:numCache>
                <c:formatCode>0.00</c:formatCode>
                <c:ptCount val="2"/>
                <c:pt idx="0">
                  <c:v>-10</c:v>
                </c:pt>
                <c:pt idx="1">
                  <c:v>-10</c:v>
                </c:pt>
              </c:numCache>
            </c:numRef>
          </c:yVal>
          <c:smooth val="0"/>
        </c:ser>
        <c:dLbls>
          <c:showLegendKey val="0"/>
          <c:showVal val="0"/>
          <c:showCatName val="0"/>
          <c:showSerName val="1"/>
          <c:showPercent val="0"/>
          <c:showBubbleSize val="0"/>
        </c:dLbls>
        <c:axId val="273939840"/>
        <c:axId val="273954304"/>
      </c:scatterChart>
      <c:valAx>
        <c:axId val="27393984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73954304"/>
        <c:crosses val="autoZero"/>
        <c:crossBetween val="midCat"/>
        <c:majorUnit val="1"/>
        <c:minorUnit val="1"/>
      </c:valAx>
      <c:valAx>
        <c:axId val="27395430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7393984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7'!$X$31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7'!$Y$31:$Y$32</c:f>
              <c:numCache>
                <c:formatCode>0.00</c:formatCode>
                <c:ptCount val="2"/>
                <c:pt idx="0">
                  <c:v>-10</c:v>
                </c:pt>
                <c:pt idx="1">
                  <c:v>-10</c:v>
                </c:pt>
              </c:numCache>
            </c:numRef>
          </c:xVal>
          <c:yVal>
            <c:numRef>
              <c:f>'Mål 7'!$Z$31:$Z$32</c:f>
              <c:numCache>
                <c:formatCode>0.00</c:formatCode>
                <c:ptCount val="2"/>
                <c:pt idx="0">
                  <c:v>-10</c:v>
                </c:pt>
                <c:pt idx="1">
                  <c:v>-10</c:v>
                </c:pt>
              </c:numCache>
            </c:numRef>
          </c:yVal>
          <c:smooth val="0"/>
        </c:ser>
        <c:ser>
          <c:idx val="1"/>
          <c:order val="1"/>
          <c:tx>
            <c:strRef>
              <c:f>'Mål 7'!$X$33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7'!$Y$33:$Y$34</c:f>
              <c:numCache>
                <c:formatCode>0.00</c:formatCode>
                <c:ptCount val="2"/>
                <c:pt idx="0">
                  <c:v>-10</c:v>
                </c:pt>
                <c:pt idx="1">
                  <c:v>-10</c:v>
                </c:pt>
              </c:numCache>
            </c:numRef>
          </c:xVal>
          <c:yVal>
            <c:numRef>
              <c:f>'Mål 7'!$Z$33:$Z$34</c:f>
              <c:numCache>
                <c:formatCode>General</c:formatCode>
                <c:ptCount val="2"/>
                <c:pt idx="0">
                  <c:v>-10</c:v>
                </c:pt>
                <c:pt idx="1">
                  <c:v>-10</c:v>
                </c:pt>
              </c:numCache>
            </c:numRef>
          </c:yVal>
          <c:smooth val="0"/>
        </c:ser>
        <c:ser>
          <c:idx val="2"/>
          <c:order val="2"/>
          <c:tx>
            <c:strRef>
              <c:f>'Mål 7'!$X$35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7'!$Y$35:$Y$36</c:f>
              <c:numCache>
                <c:formatCode>0.00</c:formatCode>
                <c:ptCount val="2"/>
                <c:pt idx="0" formatCode="General">
                  <c:v>-10</c:v>
                </c:pt>
                <c:pt idx="1">
                  <c:v>-10</c:v>
                </c:pt>
              </c:numCache>
            </c:numRef>
          </c:xVal>
          <c:yVal>
            <c:numRef>
              <c:f>'Mål 7'!$Z$35:$Z$36</c:f>
              <c:numCache>
                <c:formatCode>General</c:formatCode>
                <c:ptCount val="2"/>
                <c:pt idx="0">
                  <c:v>-10</c:v>
                </c:pt>
                <c:pt idx="1">
                  <c:v>-10</c:v>
                </c:pt>
              </c:numCache>
            </c:numRef>
          </c:yVal>
          <c:smooth val="0"/>
        </c:ser>
        <c:ser>
          <c:idx val="3"/>
          <c:order val="3"/>
          <c:tx>
            <c:strRef>
              <c:f>'Mål 7'!$X$37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7'!$Y$37:$Y$38</c:f>
              <c:numCache>
                <c:formatCode>General</c:formatCode>
                <c:ptCount val="2"/>
                <c:pt idx="0">
                  <c:v>-10</c:v>
                </c:pt>
                <c:pt idx="1">
                  <c:v>-10</c:v>
                </c:pt>
              </c:numCache>
            </c:numRef>
          </c:xVal>
          <c:yVal>
            <c:numRef>
              <c:f>'Mål 7'!$Z$37:$Z$38</c:f>
              <c:numCache>
                <c:formatCode>General</c:formatCode>
                <c:ptCount val="2"/>
                <c:pt idx="0">
                  <c:v>-10</c:v>
                </c:pt>
                <c:pt idx="1">
                  <c:v>-10</c:v>
                </c:pt>
              </c:numCache>
            </c:numRef>
          </c:yVal>
          <c:smooth val="0"/>
        </c:ser>
        <c:ser>
          <c:idx val="4"/>
          <c:order val="4"/>
          <c:tx>
            <c:strRef>
              <c:f>'Mål 7'!$X$39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7'!$Y$39:$Y$40</c:f>
              <c:numCache>
                <c:formatCode>General</c:formatCode>
                <c:ptCount val="2"/>
                <c:pt idx="0">
                  <c:v>-10</c:v>
                </c:pt>
                <c:pt idx="1">
                  <c:v>-10</c:v>
                </c:pt>
              </c:numCache>
            </c:numRef>
          </c:xVal>
          <c:yVal>
            <c:numRef>
              <c:f>'Mål 7'!$Z$39:$Z$40</c:f>
              <c:numCache>
                <c:formatCode>General</c:formatCode>
                <c:ptCount val="2"/>
                <c:pt idx="0">
                  <c:v>-10</c:v>
                </c:pt>
                <c:pt idx="1">
                  <c:v>-10</c:v>
                </c:pt>
              </c:numCache>
            </c:numRef>
          </c:yVal>
          <c:smooth val="0"/>
        </c:ser>
        <c:ser>
          <c:idx val="5"/>
          <c:order val="5"/>
          <c:tx>
            <c:strRef>
              <c:f>'Mål 7'!$X$41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7'!$Y$41:$Y$42</c:f>
              <c:numCache>
                <c:formatCode>General</c:formatCode>
                <c:ptCount val="2"/>
                <c:pt idx="0">
                  <c:v>-10</c:v>
                </c:pt>
                <c:pt idx="1">
                  <c:v>-10</c:v>
                </c:pt>
              </c:numCache>
            </c:numRef>
          </c:xVal>
          <c:yVal>
            <c:numRef>
              <c:f>'Mål 7'!$Z$41:$Z$42</c:f>
              <c:numCache>
                <c:formatCode>General</c:formatCode>
                <c:ptCount val="2"/>
                <c:pt idx="0">
                  <c:v>-10</c:v>
                </c:pt>
                <c:pt idx="1">
                  <c:v>-10</c:v>
                </c:pt>
              </c:numCache>
            </c:numRef>
          </c:yVal>
          <c:smooth val="0"/>
        </c:ser>
        <c:ser>
          <c:idx val="6"/>
          <c:order val="6"/>
          <c:tx>
            <c:strRef>
              <c:f>'Mål 7'!$X$43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7'!$Y$43:$Y$44</c:f>
              <c:numCache>
                <c:formatCode>General</c:formatCode>
                <c:ptCount val="2"/>
                <c:pt idx="0">
                  <c:v>-10</c:v>
                </c:pt>
                <c:pt idx="1">
                  <c:v>-10</c:v>
                </c:pt>
              </c:numCache>
            </c:numRef>
          </c:xVal>
          <c:yVal>
            <c:numRef>
              <c:f>'Mål 7'!$Z$43:$Z$44</c:f>
              <c:numCache>
                <c:formatCode>General</c:formatCode>
                <c:ptCount val="2"/>
                <c:pt idx="0">
                  <c:v>-10</c:v>
                </c:pt>
                <c:pt idx="1">
                  <c:v>-10</c:v>
                </c:pt>
              </c:numCache>
            </c:numRef>
          </c:yVal>
          <c:smooth val="0"/>
        </c:ser>
        <c:ser>
          <c:idx val="7"/>
          <c:order val="7"/>
          <c:tx>
            <c:strRef>
              <c:f>'Mål 7'!$X$45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7'!$Y$45:$Y$46</c:f>
              <c:numCache>
                <c:formatCode>General</c:formatCode>
                <c:ptCount val="2"/>
                <c:pt idx="0">
                  <c:v>-10</c:v>
                </c:pt>
                <c:pt idx="1">
                  <c:v>-10</c:v>
                </c:pt>
              </c:numCache>
            </c:numRef>
          </c:xVal>
          <c:yVal>
            <c:numRef>
              <c:f>'Mål 7'!$Z$45:$Z$46</c:f>
              <c:numCache>
                <c:formatCode>General</c:formatCode>
                <c:ptCount val="2"/>
                <c:pt idx="0">
                  <c:v>-10</c:v>
                </c:pt>
                <c:pt idx="1">
                  <c:v>-10</c:v>
                </c:pt>
              </c:numCache>
            </c:numRef>
          </c:yVal>
          <c:smooth val="0"/>
        </c:ser>
        <c:ser>
          <c:idx val="8"/>
          <c:order val="8"/>
          <c:tx>
            <c:strRef>
              <c:f>'Mål 7'!$X$47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7'!$Y$47:$Y$48</c:f>
              <c:numCache>
                <c:formatCode>General</c:formatCode>
                <c:ptCount val="2"/>
                <c:pt idx="0">
                  <c:v>-10</c:v>
                </c:pt>
                <c:pt idx="1">
                  <c:v>-10</c:v>
                </c:pt>
              </c:numCache>
            </c:numRef>
          </c:xVal>
          <c:yVal>
            <c:numRef>
              <c:f>'Mål 7'!$Z$47:$Z$48</c:f>
              <c:numCache>
                <c:formatCode>General</c:formatCode>
                <c:ptCount val="2"/>
                <c:pt idx="0">
                  <c:v>-10</c:v>
                </c:pt>
                <c:pt idx="1">
                  <c:v>-10</c:v>
                </c:pt>
              </c:numCache>
            </c:numRef>
          </c:yVal>
          <c:smooth val="0"/>
        </c:ser>
        <c:ser>
          <c:idx val="9"/>
          <c:order val="9"/>
          <c:tx>
            <c:strRef>
              <c:f>'Mål 7'!$X$49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7'!$Y$49:$Y$50</c:f>
              <c:numCache>
                <c:formatCode>General</c:formatCode>
                <c:ptCount val="2"/>
                <c:pt idx="0">
                  <c:v>-10</c:v>
                </c:pt>
                <c:pt idx="1">
                  <c:v>-10</c:v>
                </c:pt>
              </c:numCache>
            </c:numRef>
          </c:xVal>
          <c:yVal>
            <c:numRef>
              <c:f>'Mål 7'!$Z$49:$Z$50</c:f>
              <c:numCache>
                <c:formatCode>General</c:formatCode>
                <c:ptCount val="2"/>
                <c:pt idx="0">
                  <c:v>-10</c:v>
                </c:pt>
                <c:pt idx="1">
                  <c:v>-10</c:v>
                </c:pt>
              </c:numCache>
            </c:numRef>
          </c:yVal>
          <c:smooth val="0"/>
        </c:ser>
        <c:ser>
          <c:idx val="10"/>
          <c:order val="10"/>
          <c:tx>
            <c:strRef>
              <c:f>'Mål 7'!$X$51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7'!$Y$51:$Y$52</c:f>
              <c:numCache>
                <c:formatCode>General</c:formatCode>
                <c:ptCount val="2"/>
                <c:pt idx="0">
                  <c:v>-10</c:v>
                </c:pt>
                <c:pt idx="1">
                  <c:v>-10</c:v>
                </c:pt>
              </c:numCache>
            </c:numRef>
          </c:xVal>
          <c:yVal>
            <c:numRef>
              <c:f>'Mål 7'!$Z$51:$Z$52</c:f>
              <c:numCache>
                <c:formatCode>General</c:formatCode>
                <c:ptCount val="2"/>
                <c:pt idx="0">
                  <c:v>-10</c:v>
                </c:pt>
                <c:pt idx="1">
                  <c:v>-10</c:v>
                </c:pt>
              </c:numCache>
            </c:numRef>
          </c:yVal>
          <c:smooth val="0"/>
        </c:ser>
        <c:ser>
          <c:idx val="11"/>
          <c:order val="11"/>
          <c:tx>
            <c:strRef>
              <c:f>'Mål 7'!$X$53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7'!$Y$53:$Y$54</c:f>
              <c:numCache>
                <c:formatCode>General</c:formatCode>
                <c:ptCount val="2"/>
                <c:pt idx="0">
                  <c:v>-10</c:v>
                </c:pt>
                <c:pt idx="1">
                  <c:v>-10</c:v>
                </c:pt>
              </c:numCache>
            </c:numRef>
          </c:xVal>
          <c:yVal>
            <c:numRef>
              <c:f>'Mål 7'!$Z$53:$Z$54</c:f>
              <c:numCache>
                <c:formatCode>General</c:formatCode>
                <c:ptCount val="2"/>
                <c:pt idx="0">
                  <c:v>-10</c:v>
                </c:pt>
                <c:pt idx="1">
                  <c:v>-10</c:v>
                </c:pt>
              </c:numCache>
            </c:numRef>
          </c:yVal>
          <c:smooth val="0"/>
        </c:ser>
        <c:ser>
          <c:idx val="12"/>
          <c:order val="12"/>
          <c:tx>
            <c:strRef>
              <c:f>'Mål 7'!$X$55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7'!$Y$55:$Y$56</c:f>
              <c:numCache>
                <c:formatCode>General</c:formatCode>
                <c:ptCount val="2"/>
                <c:pt idx="0" formatCode="0.00">
                  <c:v>-10</c:v>
                </c:pt>
                <c:pt idx="1">
                  <c:v>-10</c:v>
                </c:pt>
              </c:numCache>
            </c:numRef>
          </c:xVal>
          <c:yVal>
            <c:numRef>
              <c:f>'Mål 7'!$Z$55:$Z$56</c:f>
              <c:numCache>
                <c:formatCode>General</c:formatCode>
                <c:ptCount val="2"/>
                <c:pt idx="0">
                  <c:v>-10</c:v>
                </c:pt>
                <c:pt idx="1">
                  <c:v>-10</c:v>
                </c:pt>
              </c:numCache>
            </c:numRef>
          </c:yVal>
          <c:smooth val="0"/>
        </c:ser>
        <c:ser>
          <c:idx val="13"/>
          <c:order val="13"/>
          <c:tx>
            <c:strRef>
              <c:f>'Mål 7'!$X$57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7'!$Y$57:$Y$58</c:f>
              <c:numCache>
                <c:formatCode>General</c:formatCode>
                <c:ptCount val="2"/>
                <c:pt idx="0">
                  <c:v>-10</c:v>
                </c:pt>
                <c:pt idx="1">
                  <c:v>-10</c:v>
                </c:pt>
              </c:numCache>
            </c:numRef>
          </c:xVal>
          <c:yVal>
            <c:numRef>
              <c:f>'Mål 7'!$Z$57:$Z$58</c:f>
              <c:numCache>
                <c:formatCode>General</c:formatCode>
                <c:ptCount val="2"/>
                <c:pt idx="0">
                  <c:v>-10</c:v>
                </c:pt>
                <c:pt idx="1">
                  <c:v>-10</c:v>
                </c:pt>
              </c:numCache>
            </c:numRef>
          </c:yVal>
          <c:smooth val="0"/>
        </c:ser>
        <c:ser>
          <c:idx val="14"/>
          <c:order val="14"/>
          <c:tx>
            <c:strRef>
              <c:f>'Mål 7'!$X$59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dPt>
          <c:dLbls>
            <c:dLbl>
              <c:idx val="0"/>
              <c:delete val="1"/>
              <c:extLst>
                <c:ext xmlns:c15="http://schemas.microsoft.com/office/drawing/2012/chart" uri="{CE6537A1-D6FC-4f65-9D91-7224C49458BB}"/>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7'!$Y$59:$Y$60</c:f>
              <c:numCache>
                <c:formatCode>General</c:formatCode>
                <c:ptCount val="2"/>
                <c:pt idx="0">
                  <c:v>-10</c:v>
                </c:pt>
                <c:pt idx="1">
                  <c:v>-10</c:v>
                </c:pt>
              </c:numCache>
            </c:numRef>
          </c:xVal>
          <c:yVal>
            <c:numRef>
              <c:f>'Mål 7'!$Z$59:$Z$60</c:f>
              <c:numCache>
                <c:formatCode>General</c:formatCode>
                <c:ptCount val="2"/>
                <c:pt idx="0">
                  <c:v>-10</c:v>
                </c:pt>
                <c:pt idx="1">
                  <c:v>-10</c:v>
                </c:pt>
              </c:numCache>
            </c:numRef>
          </c:yVal>
          <c:smooth val="0"/>
        </c:ser>
        <c:ser>
          <c:idx val="15"/>
          <c:order val="15"/>
          <c:tx>
            <c:strRef>
              <c:f>'Mål 7'!$X$61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7'!$Y$61:$Y$62</c:f>
              <c:numCache>
                <c:formatCode>General</c:formatCode>
                <c:ptCount val="2"/>
                <c:pt idx="0">
                  <c:v>-10</c:v>
                </c:pt>
                <c:pt idx="1">
                  <c:v>-10</c:v>
                </c:pt>
              </c:numCache>
            </c:numRef>
          </c:xVal>
          <c:yVal>
            <c:numRef>
              <c:f>'Mål 7'!$Z$61:$Z$62</c:f>
              <c:numCache>
                <c:formatCode>General</c:formatCode>
                <c:ptCount val="2"/>
                <c:pt idx="0">
                  <c:v>-10</c:v>
                </c:pt>
                <c:pt idx="1">
                  <c:v>-10</c:v>
                </c:pt>
              </c:numCache>
            </c:numRef>
          </c:yVal>
          <c:smooth val="0"/>
        </c:ser>
        <c:ser>
          <c:idx val="16"/>
          <c:order val="16"/>
          <c:tx>
            <c:strRef>
              <c:f>'Mål 7'!$X$63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7'!$Y$63:$Y$64</c:f>
              <c:numCache>
                <c:formatCode>0.00</c:formatCode>
                <c:ptCount val="2"/>
                <c:pt idx="0">
                  <c:v>-10</c:v>
                </c:pt>
                <c:pt idx="1">
                  <c:v>-10</c:v>
                </c:pt>
              </c:numCache>
            </c:numRef>
          </c:xVal>
          <c:yVal>
            <c:numRef>
              <c:f>'Mål 7'!$Z$63:$Z$64</c:f>
              <c:numCache>
                <c:formatCode>0.00</c:formatCode>
                <c:ptCount val="2"/>
                <c:pt idx="0">
                  <c:v>-10</c:v>
                </c:pt>
                <c:pt idx="1">
                  <c:v>-10</c:v>
                </c:pt>
              </c:numCache>
            </c:numRef>
          </c:yVal>
          <c:smooth val="0"/>
        </c:ser>
        <c:ser>
          <c:idx val="17"/>
          <c:order val="17"/>
          <c:tx>
            <c:strRef>
              <c:f>'Mål 7'!$X$65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7'!$Y$65:$Y$66</c:f>
              <c:numCache>
                <c:formatCode>0.00</c:formatCode>
                <c:ptCount val="2"/>
                <c:pt idx="0">
                  <c:v>-10</c:v>
                </c:pt>
                <c:pt idx="1">
                  <c:v>-10</c:v>
                </c:pt>
              </c:numCache>
            </c:numRef>
          </c:xVal>
          <c:yVal>
            <c:numRef>
              <c:f>'Mål 7'!$Z$65:$Z$66</c:f>
              <c:numCache>
                <c:formatCode>0.00</c:formatCode>
                <c:ptCount val="2"/>
                <c:pt idx="0">
                  <c:v>-10</c:v>
                </c:pt>
                <c:pt idx="1">
                  <c:v>-10</c:v>
                </c:pt>
              </c:numCache>
            </c:numRef>
          </c:yVal>
          <c:smooth val="0"/>
        </c:ser>
        <c:ser>
          <c:idx val="18"/>
          <c:order val="18"/>
          <c:tx>
            <c:strRef>
              <c:f>'Mål 7'!$X$67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7'!$Y$67:$Y$68</c:f>
              <c:numCache>
                <c:formatCode>0.00</c:formatCode>
                <c:ptCount val="2"/>
                <c:pt idx="0">
                  <c:v>-10</c:v>
                </c:pt>
                <c:pt idx="1">
                  <c:v>-10</c:v>
                </c:pt>
              </c:numCache>
            </c:numRef>
          </c:xVal>
          <c:yVal>
            <c:numRef>
              <c:f>'Mål 7'!$Z$67:$Z$68</c:f>
              <c:numCache>
                <c:formatCode>0.00</c:formatCode>
                <c:ptCount val="2"/>
                <c:pt idx="0">
                  <c:v>-10</c:v>
                </c:pt>
                <c:pt idx="1">
                  <c:v>-10</c:v>
                </c:pt>
              </c:numCache>
            </c:numRef>
          </c:yVal>
          <c:smooth val="0"/>
        </c:ser>
        <c:ser>
          <c:idx val="19"/>
          <c:order val="19"/>
          <c:tx>
            <c:strRef>
              <c:f>'Mål 7'!$X$69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7'!$Y$69:$Y$70</c:f>
              <c:numCache>
                <c:formatCode>0.00</c:formatCode>
                <c:ptCount val="2"/>
                <c:pt idx="0">
                  <c:v>-10</c:v>
                </c:pt>
                <c:pt idx="1">
                  <c:v>-10</c:v>
                </c:pt>
              </c:numCache>
            </c:numRef>
          </c:xVal>
          <c:yVal>
            <c:numRef>
              <c:f>'Mål 7'!$Z$69:$Z$70</c:f>
              <c:numCache>
                <c:formatCode>0.00</c:formatCode>
                <c:ptCount val="2"/>
                <c:pt idx="0">
                  <c:v>-10</c:v>
                </c:pt>
                <c:pt idx="1">
                  <c:v>-10</c:v>
                </c:pt>
              </c:numCache>
            </c:numRef>
          </c:yVal>
          <c:smooth val="0"/>
        </c:ser>
        <c:ser>
          <c:idx val="20"/>
          <c:order val="20"/>
          <c:tx>
            <c:strRef>
              <c:f>'Mål 7'!$X$71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7'!$Y$71:$Y$72</c:f>
              <c:numCache>
                <c:formatCode>0.00</c:formatCode>
                <c:ptCount val="2"/>
                <c:pt idx="0">
                  <c:v>-10</c:v>
                </c:pt>
                <c:pt idx="1">
                  <c:v>-10</c:v>
                </c:pt>
              </c:numCache>
            </c:numRef>
          </c:xVal>
          <c:yVal>
            <c:numRef>
              <c:f>'Mål 7'!$Z$71:$Z$72</c:f>
              <c:numCache>
                <c:formatCode>0.00</c:formatCode>
                <c:ptCount val="2"/>
                <c:pt idx="0">
                  <c:v>-10</c:v>
                </c:pt>
                <c:pt idx="1">
                  <c:v>-10</c:v>
                </c:pt>
              </c:numCache>
            </c:numRef>
          </c:yVal>
          <c:smooth val="0"/>
        </c:ser>
        <c:dLbls>
          <c:showLegendKey val="0"/>
          <c:showVal val="0"/>
          <c:showCatName val="0"/>
          <c:showSerName val="1"/>
          <c:showPercent val="0"/>
          <c:showBubbleSize val="0"/>
        </c:dLbls>
        <c:axId val="284251264"/>
        <c:axId val="284253184"/>
      </c:scatterChart>
      <c:valAx>
        <c:axId val="28425126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284253184"/>
        <c:crosses val="autoZero"/>
        <c:crossBetween val="midCat"/>
        <c:majorUnit val="1"/>
        <c:minorUnit val="1"/>
      </c:valAx>
      <c:valAx>
        <c:axId val="28425318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28425126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hyperlink" Target="#Forside!A1"/><Relationship Id="rId3" Type="http://schemas.openxmlformats.org/officeDocument/2006/relationships/hyperlink" Target="#steg1"/><Relationship Id="rId7" Type="http://schemas.openxmlformats.org/officeDocument/2006/relationships/hyperlink" Target="#steg5"/><Relationship Id="rId2" Type="http://schemas.openxmlformats.org/officeDocument/2006/relationships/image" Target="../media/image2.wmf"/><Relationship Id="rId1" Type="http://schemas.openxmlformats.org/officeDocument/2006/relationships/image" Target="../media/image1.png"/><Relationship Id="rId6" Type="http://schemas.openxmlformats.org/officeDocument/2006/relationships/hyperlink" Target="#steg4"/><Relationship Id="rId11" Type="http://schemas.openxmlformats.org/officeDocument/2006/relationships/image" Target="../media/image4.png"/><Relationship Id="rId5" Type="http://schemas.openxmlformats.org/officeDocument/2006/relationships/hyperlink" Target="#steg3"/><Relationship Id="rId10" Type="http://schemas.openxmlformats.org/officeDocument/2006/relationships/image" Target="../media/image3.png"/><Relationship Id="rId4" Type="http://schemas.openxmlformats.org/officeDocument/2006/relationships/hyperlink" Target="#steg2"/><Relationship Id="rId9" Type="http://schemas.openxmlformats.org/officeDocument/2006/relationships/hyperlink" Target="#Veiledning!A1"/></Relationships>
</file>

<file path=xl/drawings/_rels/drawing1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3.xml"/><Relationship Id="rId4" Type="http://schemas.openxmlformats.org/officeDocument/2006/relationships/image" Target="../media/image8.emf"/></Relationships>
</file>

<file path=xl/drawings/_rels/drawing1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5.xml"/></Relationships>
</file>

<file path=xl/drawings/_rels/drawing1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Forside!A1"/><Relationship Id="rId1" Type="http://schemas.openxmlformats.org/officeDocument/2006/relationships/chart" Target="../charts/chart6.xml"/><Relationship Id="rId4" Type="http://schemas.openxmlformats.org/officeDocument/2006/relationships/hyperlink" Target="#Veiledning!A1"/></Relationships>
</file>

<file path=xl/drawings/_rels/drawing1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image" Target="../media/image2.wmf"/><Relationship Id="rId2" Type="http://schemas.openxmlformats.org/officeDocument/2006/relationships/hyperlink" Target="#Stemmeverkt&#248;y!A1"/><Relationship Id="rId1" Type="http://schemas.openxmlformats.org/officeDocument/2006/relationships/hyperlink" Target="#Forside!A1"/><Relationship Id="rId5" Type="http://schemas.openxmlformats.org/officeDocument/2006/relationships/image" Target="../media/image3.png"/><Relationship Id="rId4" Type="http://schemas.openxmlformats.org/officeDocument/2006/relationships/image" Target="../media/image5.emf"/></Relationships>
</file>

<file path=xl/drawings/_rels/drawing2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8.xml"/></Relationships>
</file>

<file path=xl/drawings/_rels/drawing2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9.xml"/></Relationships>
</file>

<file path=xl/drawings/_rels/drawing2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0.xml"/></Relationships>
</file>

<file path=xl/drawings/_rels/drawing2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1.xml"/></Relationships>
</file>

<file path=xl/drawings/_rels/drawing2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Samlet risiko'!A1"/><Relationship Id="rId1" Type="http://schemas.openxmlformats.org/officeDocument/2006/relationships/hyperlink" Target="#Forside!A1"/><Relationship Id="rId4" Type="http://schemas.openxmlformats.org/officeDocument/2006/relationships/image" Target="../media/image4.png"/></Relationships>
</file>

<file path=xl/drawings/_rels/drawing3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3.xml"/></Relationships>
</file>

<file path=xl/drawings/_rels/drawing3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4.xml"/></Relationships>
</file>

<file path=xl/drawings/_rels/drawing3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5.xml"/></Relationships>
</file>

<file path=xl/drawings/_rels/drawing3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6.xml"/></Relationships>
</file>

<file path=xl/drawings/_rels/drawing3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1" Type="http://schemas.openxmlformats.org/officeDocument/2006/relationships/hyperlink" Target="#Forside!A1"/></Relationships>
</file>

<file path=xl/drawings/_rels/drawing4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8.xml"/></Relationships>
</file>

<file path=xl/drawings/_rels/drawing4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9.xml"/></Relationships>
</file>

<file path=xl/drawings/_rels/drawing4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20.xml"/></Relationships>
</file>

<file path=xl/drawings/_rels/drawing4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21.xml"/></Relationships>
</file>

<file path=xl/drawings/_rels/drawing4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8" Type="http://schemas.openxmlformats.org/officeDocument/2006/relationships/hyperlink" Target="#'M&#229;l 8'!A1"/><Relationship Id="rId13" Type="http://schemas.openxmlformats.org/officeDocument/2006/relationships/hyperlink" Target="#'M&#229;l 13'!A1"/><Relationship Id="rId18" Type="http://schemas.openxmlformats.org/officeDocument/2006/relationships/hyperlink" Target="#'M&#229;l 18'!A1"/><Relationship Id="rId26" Type="http://schemas.openxmlformats.org/officeDocument/2006/relationships/hyperlink" Target="#'Veileder samlet risiko'!A1"/><Relationship Id="rId3" Type="http://schemas.openxmlformats.org/officeDocument/2006/relationships/hyperlink" Target="#'M&#229;l 3'!A1"/><Relationship Id="rId21" Type="http://schemas.openxmlformats.org/officeDocument/2006/relationships/hyperlink" Target="#Innledning!A1"/><Relationship Id="rId7" Type="http://schemas.openxmlformats.org/officeDocument/2006/relationships/hyperlink" Target="#'M&#229;l 7'!A1"/><Relationship Id="rId12" Type="http://schemas.openxmlformats.org/officeDocument/2006/relationships/hyperlink" Target="#'M&#229;l 12'!A1"/><Relationship Id="rId17" Type="http://schemas.openxmlformats.org/officeDocument/2006/relationships/hyperlink" Target="#'M&#229;l 17'!A1"/><Relationship Id="rId25" Type="http://schemas.openxmlformats.org/officeDocument/2006/relationships/hyperlink" Target="#'Veileder stemmeverkt&#248;y'!A1"/><Relationship Id="rId2" Type="http://schemas.openxmlformats.org/officeDocument/2006/relationships/hyperlink" Target="#'M&#229;l 2'!A1"/><Relationship Id="rId16" Type="http://schemas.openxmlformats.org/officeDocument/2006/relationships/hyperlink" Target="#'M&#229;l 16'!A1"/><Relationship Id="rId20" Type="http://schemas.openxmlformats.org/officeDocument/2006/relationships/hyperlink" Target="#'M&#229;l 20'!A1"/><Relationship Id="rId1" Type="http://schemas.openxmlformats.org/officeDocument/2006/relationships/hyperlink" Target="#'M&#229;l 1'!A1"/><Relationship Id="rId6" Type="http://schemas.openxmlformats.org/officeDocument/2006/relationships/hyperlink" Target="#'M&#229;l 6'!A1"/><Relationship Id="rId11" Type="http://schemas.openxmlformats.org/officeDocument/2006/relationships/hyperlink" Target="#'M&#229;l 11'!A1"/><Relationship Id="rId24" Type="http://schemas.openxmlformats.org/officeDocument/2006/relationships/hyperlink" Target="#Veiledning!A1"/><Relationship Id="rId5" Type="http://schemas.openxmlformats.org/officeDocument/2006/relationships/hyperlink" Target="#'M&#229;l 5'!A1"/><Relationship Id="rId15" Type="http://schemas.openxmlformats.org/officeDocument/2006/relationships/hyperlink" Target="#'M&#229;l 15'!A1"/><Relationship Id="rId23" Type="http://schemas.openxmlformats.org/officeDocument/2006/relationships/hyperlink" Target="#'Samlet risiko'!A1"/><Relationship Id="rId10" Type="http://schemas.openxmlformats.org/officeDocument/2006/relationships/hyperlink" Target="#'M&#229;l 10'!A1"/><Relationship Id="rId19" Type="http://schemas.openxmlformats.org/officeDocument/2006/relationships/hyperlink" Target="#'M&#229;l 19'!A1"/><Relationship Id="rId4" Type="http://schemas.openxmlformats.org/officeDocument/2006/relationships/hyperlink" Target="#'M&#229;l 4'!A1"/><Relationship Id="rId9" Type="http://schemas.openxmlformats.org/officeDocument/2006/relationships/hyperlink" Target="#'M&#229;l 9'!A1"/><Relationship Id="rId14" Type="http://schemas.openxmlformats.org/officeDocument/2006/relationships/hyperlink" Target="#'M&#229;l 14'!A1"/><Relationship Id="rId22" Type="http://schemas.openxmlformats.org/officeDocument/2006/relationships/hyperlink" Target="#Stemmeverkt&#248;y!A1"/></Relationships>
</file>

<file path=xl/drawings/_rels/drawing6.xml.rels><?xml version="1.0" encoding="UTF-8" standalone="yes"?>
<Relationships xmlns="http://schemas.openxmlformats.org/package/2006/relationships"><Relationship Id="rId3" Type="http://schemas.openxmlformats.org/officeDocument/2006/relationships/hyperlink" Target="#'Veileder samlet risiko'!A1"/><Relationship Id="rId2" Type="http://schemas.openxmlformats.org/officeDocument/2006/relationships/hyperlink" Target="#Forside!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3" Type="http://schemas.openxmlformats.org/officeDocument/2006/relationships/hyperlink" Target="#'Veileder stemmeverkt&#248;y'!A1"/><Relationship Id="rId2" Type="http://schemas.openxmlformats.org/officeDocument/2006/relationships/hyperlink" Target="#Forside!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8</xdr:col>
      <xdr:colOff>561974</xdr:colOff>
      <xdr:row>179</xdr:row>
      <xdr:rowOff>66674</xdr:rowOff>
    </xdr:from>
    <xdr:to>
      <xdr:col>18</xdr:col>
      <xdr:colOff>304799</xdr:colOff>
      <xdr:row>188</xdr:row>
      <xdr:rowOff>38100</xdr:rowOff>
    </xdr:to>
    <xdr:pic>
      <xdr:nvPicPr>
        <xdr:cNvPr id="98" name="Picture 97"/>
        <xdr:cNvPicPr/>
      </xdr:nvPicPr>
      <xdr:blipFill>
        <a:blip xmlns:r="http://schemas.openxmlformats.org/officeDocument/2006/relationships" r:embed="rId1" cstate="print"/>
        <a:srcRect/>
        <a:stretch>
          <a:fillRect/>
        </a:stretch>
      </xdr:blipFill>
      <xdr:spPr bwMode="auto">
        <a:xfrm>
          <a:off x="5210174" y="32804099"/>
          <a:ext cx="5838825" cy="1428751"/>
        </a:xfrm>
        <a:prstGeom prst="rect">
          <a:avLst/>
        </a:prstGeom>
        <a:noFill/>
        <a:ln w="9525">
          <a:noFill/>
          <a:miter lim="800000"/>
          <a:headEnd/>
          <a:tailEnd/>
        </a:ln>
      </xdr:spPr>
    </xdr:pic>
    <xdr:clientData/>
  </xdr:twoCellAnchor>
  <xdr:twoCellAnchor editAs="oneCell">
    <xdr:from>
      <xdr:col>9</xdr:col>
      <xdr:colOff>495300</xdr:colOff>
      <xdr:row>141</xdr:row>
      <xdr:rowOff>600075</xdr:rowOff>
    </xdr:from>
    <xdr:to>
      <xdr:col>19</xdr:col>
      <xdr:colOff>158750</xdr:colOff>
      <xdr:row>151</xdr:row>
      <xdr:rowOff>57893</xdr:rowOff>
    </xdr:to>
    <xdr:pic>
      <xdr:nvPicPr>
        <xdr:cNvPr id="103" name="Picture 102"/>
        <xdr:cNvPicPr/>
      </xdr:nvPicPr>
      <xdr:blipFill>
        <a:blip xmlns:r="http://schemas.openxmlformats.org/officeDocument/2006/relationships" r:embed="rId1" cstate="print"/>
        <a:srcRect/>
        <a:stretch>
          <a:fillRect/>
        </a:stretch>
      </xdr:blipFill>
      <xdr:spPr bwMode="auto">
        <a:xfrm>
          <a:off x="5753100" y="25869900"/>
          <a:ext cx="5759450" cy="1686668"/>
        </a:xfrm>
        <a:prstGeom prst="rect">
          <a:avLst/>
        </a:prstGeom>
        <a:noFill/>
        <a:ln w="9525">
          <a:noFill/>
          <a:miter lim="800000"/>
          <a:headEnd/>
          <a:tailEnd/>
        </a:ln>
      </xdr:spPr>
    </xdr:pic>
    <xdr:clientData/>
  </xdr:twoCellAnchor>
  <xdr:twoCellAnchor editAs="oneCell">
    <xdr:from>
      <xdr:col>9</xdr:col>
      <xdr:colOff>504825</xdr:colOff>
      <xdr:row>102</xdr:row>
      <xdr:rowOff>57149</xdr:rowOff>
    </xdr:from>
    <xdr:to>
      <xdr:col>18</xdr:col>
      <xdr:colOff>409575</xdr:colOff>
      <xdr:row>110</xdr:row>
      <xdr:rowOff>95992</xdr:rowOff>
    </xdr:to>
    <xdr:pic>
      <xdr:nvPicPr>
        <xdr:cNvPr id="102" name="Picture 101"/>
        <xdr:cNvPicPr/>
      </xdr:nvPicPr>
      <xdr:blipFill>
        <a:blip xmlns:r="http://schemas.openxmlformats.org/officeDocument/2006/relationships" r:embed="rId1" cstate="print"/>
        <a:srcRect/>
        <a:stretch>
          <a:fillRect/>
        </a:stretch>
      </xdr:blipFill>
      <xdr:spPr bwMode="auto">
        <a:xfrm>
          <a:off x="5762625" y="19011899"/>
          <a:ext cx="5391150" cy="1334243"/>
        </a:xfrm>
        <a:prstGeom prst="rect">
          <a:avLst/>
        </a:prstGeom>
        <a:noFill/>
        <a:ln w="9525">
          <a:noFill/>
          <a:miter lim="800000"/>
          <a:headEnd/>
          <a:tailEnd/>
        </a:ln>
      </xdr:spPr>
    </xdr:pic>
    <xdr:clientData/>
  </xdr:twoCellAnchor>
  <xdr:twoCellAnchor editAs="oneCell">
    <xdr:from>
      <xdr:col>8</xdr:col>
      <xdr:colOff>161925</xdr:colOff>
      <xdr:row>67</xdr:row>
      <xdr:rowOff>657225</xdr:rowOff>
    </xdr:from>
    <xdr:to>
      <xdr:col>17</xdr:col>
      <xdr:colOff>434975</xdr:colOff>
      <xdr:row>76</xdr:row>
      <xdr:rowOff>143618</xdr:rowOff>
    </xdr:to>
    <xdr:pic>
      <xdr:nvPicPr>
        <xdr:cNvPr id="101" name="Picture 100"/>
        <xdr:cNvPicPr/>
      </xdr:nvPicPr>
      <xdr:blipFill>
        <a:blip xmlns:r="http://schemas.openxmlformats.org/officeDocument/2006/relationships" r:embed="rId1" cstate="print"/>
        <a:srcRect/>
        <a:stretch>
          <a:fillRect/>
        </a:stretch>
      </xdr:blipFill>
      <xdr:spPr bwMode="auto">
        <a:xfrm>
          <a:off x="4810125" y="12715875"/>
          <a:ext cx="5759450" cy="1686668"/>
        </a:xfrm>
        <a:prstGeom prst="rect">
          <a:avLst/>
        </a:prstGeom>
        <a:noFill/>
        <a:ln w="9525">
          <a:noFill/>
          <a:miter lim="800000"/>
          <a:headEnd/>
          <a:tailEnd/>
        </a:ln>
      </xdr:spPr>
    </xdr:pic>
    <xdr:clientData/>
  </xdr:twoCellAnchor>
  <xdr:twoCellAnchor editAs="oneCell">
    <xdr:from>
      <xdr:col>8</xdr:col>
      <xdr:colOff>171450</xdr:colOff>
      <xdr:row>31</xdr:row>
      <xdr:rowOff>628650</xdr:rowOff>
    </xdr:from>
    <xdr:to>
      <xdr:col>17</xdr:col>
      <xdr:colOff>444500</xdr:colOff>
      <xdr:row>41</xdr:row>
      <xdr:rowOff>153143</xdr:rowOff>
    </xdr:to>
    <xdr:pic>
      <xdr:nvPicPr>
        <xdr:cNvPr id="100" name="Picture 99"/>
        <xdr:cNvPicPr/>
      </xdr:nvPicPr>
      <xdr:blipFill>
        <a:blip xmlns:r="http://schemas.openxmlformats.org/officeDocument/2006/relationships" r:embed="rId1" cstate="print"/>
        <a:srcRect/>
        <a:stretch>
          <a:fillRect/>
        </a:stretch>
      </xdr:blipFill>
      <xdr:spPr bwMode="auto">
        <a:xfrm>
          <a:off x="4819650" y="6315075"/>
          <a:ext cx="5759450" cy="1686668"/>
        </a:xfrm>
        <a:prstGeom prst="rect">
          <a:avLst/>
        </a:prstGeom>
        <a:noFill/>
        <a:ln w="9525">
          <a:noFill/>
          <a:miter lim="800000"/>
          <a:headEnd/>
          <a:tailEnd/>
        </a:ln>
      </xdr:spPr>
    </xdr:pic>
    <xdr:clientData/>
  </xdr:twoCellAnchor>
  <xdr:twoCellAnchor>
    <xdr:from>
      <xdr:col>1</xdr:col>
      <xdr:colOff>57150</xdr:colOff>
      <xdr:row>32</xdr:row>
      <xdr:rowOff>85725</xdr:rowOff>
    </xdr:from>
    <xdr:to>
      <xdr:col>7</xdr:col>
      <xdr:colOff>523875</xdr:colOff>
      <xdr:row>42</xdr:row>
      <xdr:rowOff>104775</xdr:rowOff>
    </xdr:to>
    <xdr:grpSp>
      <xdr:nvGrpSpPr>
        <xdr:cNvPr id="207976" name="Group 1"/>
        <xdr:cNvGrpSpPr>
          <a:grpSpLocks/>
        </xdr:cNvGrpSpPr>
      </xdr:nvGrpSpPr>
      <xdr:grpSpPr bwMode="auto">
        <a:xfrm>
          <a:off x="445770" y="6608445"/>
          <a:ext cx="4215765" cy="1695450"/>
          <a:chOff x="63" y="6"/>
          <a:chExt cx="433" cy="172"/>
        </a:xfrm>
      </xdr:grpSpPr>
      <xdr:sp macro="" textlink="">
        <xdr:nvSpPr>
          <xdr:cNvPr id="207874" name="Rectangle 2"/>
          <xdr:cNvSpPr>
            <a:spLocks noChangeArrowheads="1"/>
          </xdr:cNvSpPr>
        </xdr:nvSpPr>
        <xdr:spPr bwMode="auto">
          <a:xfrm>
            <a:off x="64" y="45"/>
            <a:ext cx="432" cy="133"/>
          </a:xfrm>
          <a:prstGeom prst="rect">
            <a:avLst/>
          </a:prstGeom>
          <a:solidFill>
            <a:sysClr val="window" lastClr="FFFFFF"/>
          </a:solidFill>
          <a:ln w="6350">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Mål og krav vil avhenge av hvilket nivå i virksomheten det gjennomføres risikovurdering for. På overordnet nivå/virksomhetsnivå vil for eksempel mål og krav framgå av strategi, virksomhetsplan og annen styringsdokumentasjon. Disse målene kan operasjonaliseres ned på lavere nivå (avdeling, seksjon, prosess, prosjekt  etc.).</a:t>
            </a:r>
          </a:p>
          <a:p>
            <a:pPr algn="l" rtl="0">
              <a:defRPr sz="1000"/>
            </a:pPr>
            <a:endParaRPr lang="nb-NO" sz="1100" b="0" i="0" u="none" strike="noStrike" baseline="0">
              <a:solidFill>
                <a:srgbClr val="000000"/>
              </a:solidFill>
              <a:latin typeface="Arial"/>
              <a:cs typeface="Arial"/>
            </a:endParaRPr>
          </a:p>
        </xdr:txBody>
      </xdr:sp>
      <xdr:sp macro="" textlink="">
        <xdr:nvSpPr>
          <xdr:cNvPr id="207875" name="Rectangle 3"/>
          <xdr:cNvSpPr>
            <a:spLocks noChangeArrowheads="1"/>
          </xdr:cNvSpPr>
        </xdr:nvSpPr>
        <xdr:spPr bwMode="auto">
          <a:xfrm>
            <a:off x="63" y="6"/>
            <a:ext cx="432" cy="38"/>
          </a:xfrm>
          <a:prstGeom prst="rect">
            <a:avLst/>
          </a:prstGeom>
          <a:solidFill>
            <a:srgbClr val="C0C0C0"/>
          </a:solidFill>
          <a:ln w="6350">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1:</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Identifisering</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av</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mål/ krav</a:t>
            </a:r>
            <a:endParaRPr lang="nb-NO" sz="1600" b="1" i="0" u="none" strike="noStrike" baseline="0">
              <a:solidFill>
                <a:srgbClr val="333333"/>
              </a:solidFill>
              <a:latin typeface="Arial"/>
              <a:cs typeface="Arial"/>
            </a:endParaRPr>
          </a:p>
          <a:p>
            <a:pPr algn="l" rtl="0">
              <a:defRPr sz="1000"/>
            </a:pPr>
            <a:endParaRPr lang="nb-NO" sz="1600" b="1" i="0" u="none" strike="noStrike" baseline="0">
              <a:solidFill>
                <a:srgbClr val="333333"/>
              </a:solidFill>
              <a:latin typeface="Arial"/>
              <a:cs typeface="Arial"/>
            </a:endParaRPr>
          </a:p>
        </xdr:txBody>
      </xdr:sp>
    </xdr:grpSp>
    <xdr:clientData/>
  </xdr:twoCellAnchor>
  <xdr:twoCellAnchor>
    <xdr:from>
      <xdr:col>2</xdr:col>
      <xdr:colOff>276224</xdr:colOff>
      <xdr:row>43</xdr:row>
      <xdr:rowOff>9525</xdr:rowOff>
    </xdr:from>
    <xdr:to>
      <xdr:col>9</xdr:col>
      <xdr:colOff>209549</xdr:colOff>
      <xdr:row>58</xdr:row>
      <xdr:rowOff>159166</xdr:rowOff>
    </xdr:to>
    <xdr:grpSp>
      <xdr:nvGrpSpPr>
        <xdr:cNvPr id="207977" name="Group 4"/>
        <xdr:cNvGrpSpPr>
          <a:grpSpLocks/>
        </xdr:cNvGrpSpPr>
      </xdr:nvGrpSpPr>
      <xdr:grpSpPr bwMode="auto">
        <a:xfrm>
          <a:off x="1289684" y="8376285"/>
          <a:ext cx="4307205" cy="2664241"/>
          <a:chOff x="347" y="56"/>
          <a:chExt cx="424" cy="253"/>
        </a:xfrm>
      </xdr:grpSpPr>
      <xdr:sp macro="" textlink="">
        <xdr:nvSpPr>
          <xdr:cNvPr id="207877" name="Rectangle 5"/>
          <xdr:cNvSpPr>
            <a:spLocks noChangeArrowheads="1"/>
          </xdr:cNvSpPr>
        </xdr:nvSpPr>
        <xdr:spPr bwMode="auto">
          <a:xfrm>
            <a:off x="347" y="91"/>
            <a:ext cx="424" cy="218"/>
          </a:xfrm>
          <a:prstGeom prst="rect">
            <a:avLst/>
          </a:prstGeom>
          <a:solidFill>
            <a:sysClr val="window" lastClr="FFFFFF"/>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Kvaliteten på risikovurderingen er avhengig av kvaliteten på målene. Målene må  være mest mulig tydelige og målbare (SMARTE)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I tillegg til virksomhetsspesifikke mål og krav (utledet av tildelingsbrev o.l.) vil det være hensiktsmessig å tenke på de tre internkontrollmålsetningene effektiv og hensiktsmessig drift, pålitelig rapportering og overholdelse av lover og regler</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Virksomhetens overordnende mål må brytes ned på lavere nivå (målhierarki). Det er ikke hensiktsmessig  å tilstrebe et perfekt målhierarki hvor mål og krav på et nivå henger perfekt sammen med mål og krav på annet nivået. "Det gode kan fort bli det bestes fiende"!</a:t>
            </a:r>
          </a:p>
          <a:p>
            <a:pPr algn="l" rtl="0">
              <a:defRPr sz="1000"/>
            </a:pPr>
            <a:r>
              <a:rPr lang="nb-NO" sz="1100" b="0" i="0" u="none" strike="noStrike" baseline="0">
                <a:solidFill>
                  <a:srgbClr val="000000"/>
                </a:solidFill>
                <a:latin typeface="Arial"/>
                <a:cs typeface="Arial"/>
              </a:rPr>
              <a:t>• Husk at det må gjøres en risikovurdering pr. mål jf. forsiden. </a:t>
            </a:r>
          </a:p>
        </xdr:txBody>
      </xdr:sp>
      <xdr:sp macro="" textlink="">
        <xdr:nvSpPr>
          <xdr:cNvPr id="207878" name="Rectangle 6"/>
          <xdr:cNvSpPr>
            <a:spLocks noChangeArrowheads="1"/>
          </xdr:cNvSpPr>
        </xdr:nvSpPr>
        <xdr:spPr bwMode="auto">
          <a:xfrm>
            <a:off x="347" y="56"/>
            <a:ext cx="424" cy="35"/>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0"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1: Råd og tips</a:t>
            </a:r>
            <a:endParaRPr lang="nb-NO" sz="1200" b="1" i="0" u="none" strike="noStrike" baseline="0">
              <a:solidFill>
                <a:srgbClr val="333333"/>
              </a:solidFill>
              <a:latin typeface="Arial"/>
              <a:cs typeface="Arial"/>
            </a:endParaRPr>
          </a:p>
          <a:p>
            <a:pPr algn="l" rtl="0">
              <a:defRPr sz="1000"/>
            </a:pPr>
            <a:endParaRPr lang="nb-NO" sz="1200" b="1" i="0" u="none" strike="noStrike" baseline="0">
              <a:solidFill>
                <a:srgbClr val="333333"/>
              </a:solidFill>
              <a:latin typeface="Arial"/>
              <a:cs typeface="Arial"/>
            </a:endParaRPr>
          </a:p>
        </xdr:txBody>
      </xdr:sp>
      <xdr:pic>
        <xdr:nvPicPr>
          <xdr:cNvPr id="208028" name="Picture 7"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356" y="60"/>
            <a:ext cx="23" cy="29"/>
          </a:xfrm>
          <a:prstGeom prst="rect">
            <a:avLst/>
          </a:prstGeom>
          <a:noFill/>
          <a:ln w="9525">
            <a:noFill/>
            <a:miter lim="800000"/>
            <a:headEnd/>
            <a:tailEnd/>
          </a:ln>
        </xdr:spPr>
      </xdr:pic>
    </xdr:grpSp>
    <xdr:clientData/>
  </xdr:twoCellAnchor>
  <xdr:twoCellAnchor>
    <xdr:from>
      <xdr:col>1</xdr:col>
      <xdr:colOff>95250</xdr:colOff>
      <xdr:row>68</xdr:row>
      <xdr:rowOff>142875</xdr:rowOff>
    </xdr:from>
    <xdr:to>
      <xdr:col>6</xdr:col>
      <xdr:colOff>571500</xdr:colOff>
      <xdr:row>88</xdr:row>
      <xdr:rowOff>159821</xdr:rowOff>
    </xdr:to>
    <xdr:grpSp>
      <xdr:nvGrpSpPr>
        <xdr:cNvPr id="207978" name="Group 8"/>
        <xdr:cNvGrpSpPr>
          <a:grpSpLocks/>
        </xdr:cNvGrpSpPr>
      </xdr:nvGrpSpPr>
      <xdr:grpSpPr bwMode="auto">
        <a:xfrm>
          <a:off x="483870" y="13432155"/>
          <a:ext cx="3600450" cy="3369746"/>
          <a:chOff x="7" y="281"/>
          <a:chExt cx="435" cy="323"/>
        </a:xfrm>
      </xdr:grpSpPr>
      <xdr:sp macro="" textlink="">
        <xdr:nvSpPr>
          <xdr:cNvPr id="207881" name="Rectangle 9"/>
          <xdr:cNvSpPr>
            <a:spLocks noChangeArrowheads="1"/>
          </xdr:cNvSpPr>
        </xdr:nvSpPr>
        <xdr:spPr bwMode="auto">
          <a:xfrm>
            <a:off x="7" y="311"/>
            <a:ext cx="435" cy="293"/>
          </a:xfrm>
          <a:prstGeom prst="rect">
            <a:avLst/>
          </a:prstGeom>
          <a:solidFill>
            <a:sysClr val="window" lastClr="FFFFFF"/>
          </a:solidFill>
          <a:ln w="9525">
            <a:solidFill>
              <a:srgbClr val="000000"/>
            </a:solidFill>
            <a:miter lim="800000"/>
            <a:headEnd/>
            <a:tailEnd/>
          </a:ln>
          <a:effectLst/>
        </xdr:spPr>
        <xdr:txBody>
          <a:bodyPr vertOverflow="clip" wrap="square" lIns="91440" tIns="45720" rIns="91440" bIns="4572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Ta utgangspunkt i det enkelte mål og krav</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Risiko er uønskede forhold eller hendelser som kan inntreffe og påvirke en virksomhets målsetninger negativt</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Risiko skal fortrinnsvis vurderes før kontrolltiltak, men det vil for de fleste være hensiktsmessig å vurdere gjenværende risiko, dvs. risiko etter eksisterende tiltak</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For enkelte vil det være ønskelig å identifisere og systematisere de hendelser som er viktigst for å lykkes med for å nå målene (kritiske suksessfaktorer). Hvis behov for dette kan en kolonnen med KSFer benyttes.</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For hver risiko dokumenteres eksisterende tiltak </a:t>
            </a:r>
          </a:p>
          <a:p>
            <a:pPr algn="l" rtl="0">
              <a:defRPr sz="1000"/>
            </a:pPr>
            <a:r>
              <a:rPr lang="nb-NO" sz="1050" b="0" i="0" u="none" strike="noStrike" baseline="0">
                <a:solidFill>
                  <a:srgbClr val="000000"/>
                </a:solidFill>
                <a:latin typeface="Arial"/>
                <a:cs typeface="Arial"/>
              </a:rPr>
              <a:t>• Identifiserte risikoer "eies" av ulike personer. Det må derfor fremkomme hvem som eier risikoen og som således har ansvar for å håndtere og overvåke den enkelte risiko</a:t>
            </a:r>
            <a:endParaRPr lang="nb-NO" sz="1050" b="0" i="0" u="none" strike="noStrike" baseline="0">
              <a:solidFill>
                <a:srgbClr val="333333"/>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Risiko knyttet til det enkelte mål, evt. KSF, kan identifiseres på ulike nivå, og danne et "risikohierarki"</a:t>
            </a:r>
          </a:p>
          <a:p>
            <a:pPr algn="l" rtl="0">
              <a:defRPr sz="1000"/>
            </a:pPr>
            <a:endParaRPr lang="nb-NO" sz="1100" b="0" i="0" u="none" strike="noStrike" baseline="0">
              <a:solidFill>
                <a:srgbClr val="333333"/>
              </a:solidFill>
              <a:latin typeface="Arial"/>
              <a:cs typeface="Arial"/>
            </a:endParaRPr>
          </a:p>
        </xdr:txBody>
      </xdr:sp>
      <xdr:sp macro="" textlink="">
        <xdr:nvSpPr>
          <xdr:cNvPr id="207882" name="Rectangle 10"/>
          <xdr:cNvSpPr>
            <a:spLocks noChangeArrowheads="1"/>
          </xdr:cNvSpPr>
        </xdr:nvSpPr>
        <xdr:spPr bwMode="auto">
          <a:xfrm>
            <a:off x="7" y="281"/>
            <a:ext cx="434" cy="29"/>
          </a:xfrm>
          <a:prstGeom prst="rect">
            <a:avLst/>
          </a:prstGeom>
          <a:solidFill>
            <a:srgbClr val="C0C0C0"/>
          </a:solidFill>
          <a:ln w="952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 2: Identifisering av risikoer og tiltak</a:t>
            </a:r>
            <a:endParaRPr lang="nb-NO" sz="1200" b="0" i="0" u="none" strike="noStrike" baseline="0">
              <a:solidFill>
                <a:srgbClr val="333333"/>
              </a:solidFill>
              <a:latin typeface="Arial"/>
              <a:cs typeface="Arial"/>
            </a:endParaRPr>
          </a:p>
          <a:p>
            <a:pPr algn="l" rtl="0">
              <a:defRPr sz="1000"/>
            </a:pPr>
            <a:endParaRPr lang="nb-NO" sz="1200" b="0" i="0" u="none" strike="noStrike" baseline="0">
              <a:solidFill>
                <a:srgbClr val="333333"/>
              </a:solidFill>
              <a:latin typeface="Arial"/>
              <a:cs typeface="Arial"/>
            </a:endParaRPr>
          </a:p>
        </xdr:txBody>
      </xdr:sp>
    </xdr:grpSp>
    <xdr:clientData/>
  </xdr:twoCellAnchor>
  <xdr:twoCellAnchor>
    <xdr:from>
      <xdr:col>6</xdr:col>
      <xdr:colOff>381001</xdr:colOff>
      <xdr:row>76</xdr:row>
      <xdr:rowOff>142875</xdr:rowOff>
    </xdr:from>
    <xdr:to>
      <xdr:col>21</xdr:col>
      <xdr:colOff>190501</xdr:colOff>
      <xdr:row>99</xdr:row>
      <xdr:rowOff>22115</xdr:rowOff>
    </xdr:to>
    <xdr:grpSp>
      <xdr:nvGrpSpPr>
        <xdr:cNvPr id="207979" name="Group 11"/>
        <xdr:cNvGrpSpPr>
          <a:grpSpLocks/>
        </xdr:cNvGrpSpPr>
      </xdr:nvGrpSpPr>
      <xdr:grpSpPr bwMode="auto">
        <a:xfrm>
          <a:off x="3893821" y="14773275"/>
          <a:ext cx="9182100" cy="3734960"/>
          <a:chOff x="25" y="429"/>
          <a:chExt cx="750" cy="313"/>
        </a:xfrm>
      </xdr:grpSpPr>
      <xdr:sp macro="" textlink="">
        <xdr:nvSpPr>
          <xdr:cNvPr id="207884" name="Rectangle 12"/>
          <xdr:cNvSpPr>
            <a:spLocks noChangeArrowheads="1"/>
          </xdr:cNvSpPr>
        </xdr:nvSpPr>
        <xdr:spPr bwMode="auto">
          <a:xfrm>
            <a:off x="25" y="466"/>
            <a:ext cx="750" cy="276"/>
          </a:xfrm>
          <a:prstGeom prst="rect">
            <a:avLst/>
          </a:prstGeom>
          <a:solidFill>
            <a:sysClr val="window" lastClr="FFFFFF"/>
          </a:solidFill>
          <a:ln w="3175" algn="ctr">
            <a:solidFill>
              <a:srgbClr val="000000"/>
            </a:solidFill>
            <a:miter lim="800000"/>
            <a:headEnd/>
            <a:tailEnd/>
          </a:ln>
          <a:effectLst/>
        </xdr:spPr>
        <xdr:txBody>
          <a:bodyPr vertOverflow="clip" wrap="square" lIns="91440" tIns="45720" rIns="91440" bIns="4572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Tidsperspektivet er en viktig faktor i vurderingen av risiko. Sørg for at alle involverte har samme tidsperspektiv som grunnlag for sin vurdering. </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Mulige utgangspunkt for å få i gang tankevirksomheten rundt identifisering av risiko:</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Se på tidligere resultatoppnåelse og erfaringer – hvor har virksomheten hatt utfordringer?</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på de tre internkontroll målsetningskategoriene, hva hindrer oss i å oppnå effektiv og målrettet drift, pålitelig rapportering og overholdelse av lover og regler?. Alternativt tenk på ulike risikokategorier - strategiske risikoer, finansielle risikoer, operasjonelle risikoer, etterlevelse risikoer, omdømme risikoer etc.</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Se på tidligere gjennomførte risikovurderinger</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gjennom hva en må lykkes med for å nå målet (kritiske suksessfaktorer). </a:t>
            </a:r>
            <a:r>
              <a:rPr lang="nb-NO" sz="1000" b="0" i="0" baseline="0" noProof="0">
                <a:effectLst/>
                <a:latin typeface="Arial" pitchFamily="34" charset="0"/>
                <a:ea typeface="+mn-ea"/>
                <a:cs typeface="Arial" pitchFamily="34" charset="0"/>
              </a:rPr>
              <a:t>Å identifisere KSFer ifbm. måloppnåelse gjør det enklere å identifisere risikoer. Bevisste og godt formulerte KSFer tar også hensyn til de muligheter virksomheten har til å forbedre sine risikoer</a:t>
            </a:r>
            <a:endParaRPr lang="nb-NO" sz="1000" b="0" i="0" baseline="0">
              <a:effectLst/>
              <a:latin typeface="Arial" pitchFamily="34" charset="0"/>
              <a:ea typeface="+mn-ea"/>
              <a:cs typeface="Arial" pitchFamily="34" charset="0"/>
            </a:endParaRP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gjennom både interne og eksterne forhold som kan inntreffe for den perioden risikoanalysen gjelder for</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på resultatkjeden. Hva skal til for å lykkes? Hva kan hindre måloppnålese når en tenker på hvordan innsatsfaktorer skal omsettes til samfunnseffekter </a:t>
            </a:r>
            <a:endParaRPr lang="nb-NO" sz="1000" b="0" i="0" u="none" strike="noStrike" baseline="0">
              <a:solidFill>
                <a:srgbClr val="000000"/>
              </a:solidFill>
              <a:latin typeface="Arial" pitchFamily="34" charset="0"/>
              <a:cs typeface="Arial" pitchFamily="34" charset="0"/>
            </a:endParaRPr>
          </a:p>
          <a:p>
            <a:pPr algn="l" rtl="0">
              <a:defRPr sz="1000"/>
            </a:pPr>
            <a:r>
              <a:rPr lang="nb-NO" sz="1100" b="0" i="0" u="none" strike="noStrike" baseline="0">
                <a:solidFill>
                  <a:srgbClr val="000000"/>
                </a:solidFill>
                <a:latin typeface="Arial"/>
                <a:cs typeface="Arial"/>
              </a:rPr>
              <a:t>• </a:t>
            </a:r>
            <a:r>
              <a:rPr lang="nb-NO" sz="1050" b="0" i="0" u="none" strike="noStrike" baseline="0">
                <a:solidFill>
                  <a:srgbClr val="000000"/>
                </a:solidFill>
                <a:latin typeface="Arial"/>
                <a:cs typeface="Arial"/>
              </a:rPr>
              <a:t>Forsøk å begrense antall risikoer til de mest kritiske og ikke alle risikoer virksomheten er eksponert for. (Det er derfor naturlig at hovedvekten av risikoene vurderes til å ha middels til høy risiko). Det kan være hensiktsmessig å først få opp en "bruttoliste" som prioriteres ned til en "nettoliste"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cs typeface="Arial"/>
              </a:rPr>
              <a:t>• Beskriv risikoene så konkret som mulig. Konkrete risikobeskrivelser legger et godt grunnlag for både risikoanalysen og utarbeidelsen av konkrete tiltak. </a:t>
            </a:r>
            <a:r>
              <a:rPr lang="nb-NO" sz="1050" b="0" i="0" u="none" strike="noStrike" baseline="0">
                <a:solidFill>
                  <a:srgbClr val="000000"/>
                </a:solidFill>
                <a:latin typeface="Arial"/>
                <a:ea typeface="+mn-ea"/>
                <a:cs typeface="Arial"/>
              </a:rPr>
              <a:t>Det kan være behov for nærmere forklaring til hvorfor dette er en risiko. Dette gir nyttig informasjon i forhold til både risikoanalysen og i utarbeidelsen av risikoreduserende tiltak</a:t>
            </a:r>
            <a:endParaRPr lang="nb-NO" sz="105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I forbindelse med dokumentering av eksisterende kontrolltiltak kan det være hensiktsmessig å vurdere de tiltakene som eksisterer. Virksomheten kan ha risikoer som er "overkontrollert". I denne sammenheng bør virksomheten stille seg spørsmål: 1. Hvor god er styrken i eksisterende kontrolltiltak? 2. Hva er ønsket kontrollnivå? Hvis ønsket kontrollnivå er lavere enn eksisterende kontroller er risikoen muligens "overkontrollert".</a:t>
            </a:r>
          </a:p>
        </xdr:txBody>
      </xdr:sp>
      <xdr:sp macro="" textlink="">
        <xdr:nvSpPr>
          <xdr:cNvPr id="207885" name="Rectangle 13"/>
          <xdr:cNvSpPr>
            <a:spLocks noChangeArrowheads="1"/>
          </xdr:cNvSpPr>
        </xdr:nvSpPr>
        <xdr:spPr bwMode="auto">
          <a:xfrm>
            <a:off x="25" y="429"/>
            <a:ext cx="750" cy="36"/>
          </a:xfrm>
          <a:prstGeom prst="rect">
            <a:avLst/>
          </a:prstGeom>
          <a:solidFill>
            <a:srgbClr val="C0C0C0"/>
          </a:solidFill>
          <a:ln w="3175" algn="ctr">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2: Råd og tips</a:t>
            </a:r>
            <a:endParaRPr lang="nb-NO" sz="1600" b="0" i="0" u="none" strike="noStrike" baseline="0">
              <a:solidFill>
                <a:srgbClr val="333333"/>
              </a:solidFill>
              <a:latin typeface="Arial"/>
              <a:cs typeface="Arial"/>
            </a:endParaRPr>
          </a:p>
          <a:p>
            <a:pPr algn="l" rtl="0">
              <a:defRPr sz="1000"/>
            </a:pPr>
            <a:endParaRPr lang="nb-NO" sz="1600" b="0" i="0" u="none" strike="noStrike" baseline="0">
              <a:solidFill>
                <a:srgbClr val="333333"/>
              </a:solidFill>
              <a:latin typeface="Arial"/>
              <a:cs typeface="Arial"/>
            </a:endParaRPr>
          </a:p>
        </xdr:txBody>
      </xdr:sp>
      <xdr:pic>
        <xdr:nvPicPr>
          <xdr:cNvPr id="208023" name="Picture 14"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34" y="433"/>
            <a:ext cx="23" cy="29"/>
          </a:xfrm>
          <a:prstGeom prst="rect">
            <a:avLst/>
          </a:prstGeom>
          <a:noFill/>
          <a:ln w="9525">
            <a:noFill/>
            <a:miter lim="800000"/>
            <a:headEnd/>
            <a:tailEnd/>
          </a:ln>
        </xdr:spPr>
      </xdr:pic>
    </xdr:grpSp>
    <xdr:clientData/>
  </xdr:twoCellAnchor>
  <xdr:twoCellAnchor>
    <xdr:from>
      <xdr:col>1</xdr:col>
      <xdr:colOff>104775</xdr:colOff>
      <xdr:row>102</xdr:row>
      <xdr:rowOff>133348</xdr:rowOff>
    </xdr:from>
    <xdr:to>
      <xdr:col>9</xdr:col>
      <xdr:colOff>361950</xdr:colOff>
      <xdr:row>122</xdr:row>
      <xdr:rowOff>65072</xdr:rowOff>
    </xdr:to>
    <xdr:grpSp>
      <xdr:nvGrpSpPr>
        <xdr:cNvPr id="207980" name="Group 15"/>
        <xdr:cNvGrpSpPr>
          <a:grpSpLocks/>
        </xdr:cNvGrpSpPr>
      </xdr:nvGrpSpPr>
      <xdr:grpSpPr bwMode="auto">
        <a:xfrm>
          <a:off x="493395" y="19602448"/>
          <a:ext cx="5255895" cy="3284524"/>
          <a:chOff x="11" y="1040"/>
          <a:chExt cx="539" cy="313"/>
        </a:xfrm>
      </xdr:grpSpPr>
      <xdr:sp macro="" textlink="">
        <xdr:nvSpPr>
          <xdr:cNvPr id="207888" name="Rectangle 16"/>
          <xdr:cNvSpPr>
            <a:spLocks noChangeArrowheads="1"/>
          </xdr:cNvSpPr>
        </xdr:nvSpPr>
        <xdr:spPr bwMode="auto">
          <a:xfrm>
            <a:off x="12" y="1068"/>
            <a:ext cx="538" cy="285"/>
          </a:xfrm>
          <a:prstGeom prst="rect">
            <a:avLst/>
          </a:prstGeom>
          <a:solidFill>
            <a:sysClr val="window" lastClr="FFFFFF"/>
          </a:solidFill>
          <a:ln w="952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Hver risikofaktor vurderes på en skala fra 1-5:</a:t>
            </a:r>
          </a:p>
          <a:p>
            <a:pPr algn="l" rtl="0">
              <a:defRPr sz="1000"/>
            </a:pPr>
            <a:r>
              <a:rPr lang="nb-NO" sz="1100" b="0" i="0" u="none" strike="noStrike" baseline="0">
                <a:solidFill>
                  <a:srgbClr val="000000"/>
                </a:solidFill>
                <a:latin typeface="Arial"/>
                <a:cs typeface="Arial"/>
              </a:rPr>
              <a:t>– Sannsynligheten for at risikoen inntreffer</a:t>
            </a:r>
          </a:p>
          <a:p>
            <a:pPr algn="l" rtl="0">
              <a:defRPr sz="1000"/>
            </a:pPr>
            <a:r>
              <a:rPr lang="nb-NO" sz="1100" b="0" i="0" u="none" strike="noStrike" baseline="0">
                <a:solidFill>
                  <a:srgbClr val="000000"/>
                </a:solidFill>
                <a:latin typeface="Arial"/>
                <a:cs typeface="Arial"/>
              </a:rPr>
              <a:t>– Konsekvensen for måloppnåelsen, gitt at risikoen har inntruffet</a:t>
            </a:r>
          </a:p>
          <a:p>
            <a:pPr algn="l" rtl="0">
              <a:defRPr sz="1000"/>
            </a:pPr>
            <a:r>
              <a:rPr lang="nb-NO" sz="1100" b="0" i="0" u="none" strike="noStrike" baseline="0">
                <a:solidFill>
                  <a:srgbClr val="000000"/>
                </a:solidFill>
                <a:latin typeface="Arial"/>
                <a:cs typeface="Arial"/>
              </a:rPr>
              <a:t>• I feltene S(sannsynlighet) og K(konsekvens) i malen legges tallverdiene (1-5) inn. Når du klikker i feltene under S og K får du opp kriteriene for bruk av tallverdiene.</a:t>
            </a:r>
          </a:p>
          <a:p>
            <a:pPr algn="l" rtl="0">
              <a:defRPr sz="1000"/>
            </a:pPr>
            <a:r>
              <a:rPr lang="nb-NO" sz="1100" b="0" i="0" u="none" strike="noStrike" baseline="0">
                <a:solidFill>
                  <a:srgbClr val="000000"/>
                </a:solidFill>
                <a:latin typeface="Arial"/>
                <a:cs typeface="Arial"/>
              </a:rPr>
              <a:t>• Når tallverdiene for S og K er registrert kommer det automatisk opp i feltet "Risikonivå" en farge (grønn, gul, oransje eller rød) som angir risikoens betydning for måloppnåelsen.  </a:t>
            </a:r>
          </a:p>
          <a:p>
            <a:pPr algn="l" rtl="0">
              <a:defRPr sz="1000"/>
            </a:pPr>
            <a:r>
              <a:rPr lang="nb-NO" sz="1100" b="0" i="0" u="none" strike="noStrike" baseline="0">
                <a:solidFill>
                  <a:srgbClr val="000000"/>
                </a:solidFill>
                <a:latin typeface="Arial"/>
                <a:cs typeface="Arial"/>
              </a:rPr>
              <a:t>• Når tallverdiene er lagt inn i feltene vil også risikoen bli plottet i en risikomatrise. Risikomatrisen finnes under skjemaet for risikovurdering. Fastsettelse av tallverdiene for sannsynlighet og konsekvens kan være basert på konsensus eller den enkelte deltakers individuelle vurdering. Se nærmere veiledningen for "Stemmeverktøy"</a:t>
            </a:r>
          </a:p>
          <a:p>
            <a:pPr algn="l" rtl="0">
              <a:defRPr sz="1000"/>
            </a:pPr>
            <a:r>
              <a:rPr lang="nb-NO" sz="1100" b="0" i="0" u="none" strike="noStrike" baseline="0">
                <a:solidFill>
                  <a:srgbClr val="000000"/>
                </a:solidFill>
                <a:latin typeface="Arial"/>
                <a:cs typeface="Arial"/>
              </a:rPr>
              <a:t>• På bakgrunn av resultatet av risikovurderingen besluttes hvilke risikoer som det ikke trengs å gjøre noe med, hvilke risikoer som bør følges opp og hvilke risikoer som krever nye tiltak</a:t>
            </a:r>
            <a:endParaRPr lang="nb-NO" sz="1100" b="0" i="0" u="none" strike="noStrike" baseline="0">
              <a:solidFill>
                <a:srgbClr val="333333"/>
              </a:solidFill>
              <a:latin typeface="Arial"/>
              <a:cs typeface="Arial"/>
            </a:endParaRPr>
          </a:p>
          <a:p>
            <a:pPr algn="l" rtl="0">
              <a:defRPr sz="1000"/>
            </a:pPr>
            <a:endParaRPr lang="nb-NO" sz="1100" b="0" i="0" u="none" strike="noStrike" baseline="0">
              <a:solidFill>
                <a:srgbClr val="333333"/>
              </a:solidFill>
              <a:latin typeface="Arial"/>
              <a:cs typeface="Arial"/>
            </a:endParaRPr>
          </a:p>
        </xdr:txBody>
      </xdr:sp>
      <xdr:sp macro="" textlink="">
        <xdr:nvSpPr>
          <xdr:cNvPr id="207889" name="Rectangle 17"/>
          <xdr:cNvSpPr>
            <a:spLocks noChangeArrowheads="1"/>
          </xdr:cNvSpPr>
        </xdr:nvSpPr>
        <xdr:spPr bwMode="auto">
          <a:xfrm>
            <a:off x="11" y="1040"/>
            <a:ext cx="538" cy="28"/>
          </a:xfrm>
          <a:prstGeom prst="rect">
            <a:avLst/>
          </a:prstGeom>
          <a:solidFill>
            <a:srgbClr val="C0C0C0"/>
          </a:solidFill>
          <a:ln w="952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333333"/>
                </a:solidFill>
                <a:latin typeface="Arial"/>
                <a:cs typeface="Arial"/>
              </a:rPr>
              <a:t>      </a:t>
            </a:r>
            <a:r>
              <a:rPr lang="nb-NO" sz="1200" b="1" i="0" u="none" strike="noStrike" baseline="0">
                <a:solidFill>
                  <a:srgbClr val="000000"/>
                </a:solidFill>
                <a:latin typeface="Arial"/>
                <a:cs typeface="Arial"/>
              </a:rPr>
              <a:t>   Steg 3: Vurder og prioritere risikoer</a:t>
            </a:r>
            <a:endParaRPr lang="nb-NO" sz="1200" b="1" i="0" u="none" strike="noStrike" baseline="0">
              <a:solidFill>
                <a:srgbClr val="333333"/>
              </a:solidFill>
              <a:latin typeface="Arial"/>
              <a:cs typeface="Arial"/>
            </a:endParaRPr>
          </a:p>
        </xdr:txBody>
      </xdr:sp>
    </xdr:grpSp>
    <xdr:clientData/>
  </xdr:twoCellAnchor>
  <xdr:twoCellAnchor>
    <xdr:from>
      <xdr:col>1</xdr:col>
      <xdr:colOff>104774</xdr:colOff>
      <xdr:row>124</xdr:row>
      <xdr:rowOff>28575</xdr:rowOff>
    </xdr:from>
    <xdr:to>
      <xdr:col>17</xdr:col>
      <xdr:colOff>476249</xdr:colOff>
      <xdr:row>136</xdr:row>
      <xdr:rowOff>95250</xdr:rowOff>
    </xdr:to>
    <xdr:grpSp>
      <xdr:nvGrpSpPr>
        <xdr:cNvPr id="207981" name="Group 18"/>
        <xdr:cNvGrpSpPr>
          <a:grpSpLocks/>
        </xdr:cNvGrpSpPr>
      </xdr:nvGrpSpPr>
      <xdr:grpSpPr bwMode="auto">
        <a:xfrm>
          <a:off x="493394" y="23185755"/>
          <a:ext cx="10368915" cy="2078355"/>
          <a:chOff x="235" y="1377"/>
          <a:chExt cx="930" cy="211"/>
        </a:xfrm>
      </xdr:grpSpPr>
      <xdr:sp macro="" textlink="">
        <xdr:nvSpPr>
          <xdr:cNvPr id="207891" name="Text Box 19"/>
          <xdr:cNvSpPr txBox="1">
            <a:spLocks noChangeArrowheads="1"/>
          </xdr:cNvSpPr>
        </xdr:nvSpPr>
        <xdr:spPr bwMode="auto">
          <a:xfrm>
            <a:off x="235" y="1412"/>
            <a:ext cx="930" cy="176"/>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Vurdering og prioritering kan gjøres av ulike personer i virksomheten. F.eks. kan det gjøres vurderinger hvor alle i den aktuelle ledergruppen deltar, vurderinger foretatt av den eller de lederne som i praksis håndterer risikoen på de ulike områdene i virksomheten, eller virksomhetsledelsens vurdering som bygger på innspill fra andre ledere. For å vurdere risikoen på et overordnet nivå er det nødvendig at ledelsen har en oppfatning av hvordan risikoen på lavere nivåer håndteres.</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er viktig at vurderingen baseres på ledelsens risikotoleranser.</a:t>
            </a:r>
          </a:p>
          <a:p>
            <a:pPr algn="l" rtl="0">
              <a:defRPr sz="1000"/>
            </a:pPr>
            <a:r>
              <a:rPr lang="nb-NO" sz="1100" b="0" i="0" u="none" strike="noStrike" baseline="0">
                <a:solidFill>
                  <a:srgbClr val="000000"/>
                </a:solidFill>
                <a:latin typeface="Arial"/>
                <a:cs typeface="Arial"/>
              </a:rPr>
              <a:t>• Det er viktig at en før tallfesting (1-5) sikrer felles forståelse for risikoens innhold, samt vurdering av sannsynlighet og konsekvens. Det kan være hensiktsmessig å definere en mer detaljert stemmeskala hvor hvert kriterie (meget liten, liten, moderat etc.) defineres og kvantifiseres. Eksempelvis kan virksomheten kvantifisere prosentvis hva som legges i meget liten sannsynlighet (0-10%) og definere ulike type konsekvenser,  finansielle (NOK), operasjonelle, strategiske, omdømmekonsekvenser etc.</a:t>
            </a:r>
          </a:p>
          <a:p>
            <a:pPr algn="l" rtl="0">
              <a:defRPr sz="1000"/>
            </a:pPr>
            <a:r>
              <a:rPr lang="nb-NO" sz="1100" b="0" i="0" u="none" strike="noStrike" baseline="0">
                <a:solidFill>
                  <a:srgbClr val="000000"/>
                </a:solidFill>
                <a:latin typeface="Arial"/>
                <a:cs typeface="Arial"/>
              </a:rPr>
              <a:t>• Når analysen er ferdig: Gjør en vurdering av om resultatet virker fornuftig. Hvis ikke; gjør en ny vurdering/stemming.</a:t>
            </a:r>
          </a:p>
          <a:p>
            <a:pPr algn="l" rtl="0">
              <a:defRPr sz="1000"/>
            </a:pPr>
            <a:r>
              <a:rPr lang="nb-NO" sz="1100" b="0" i="0" u="none" strike="noStrike" baseline="0">
                <a:solidFill>
                  <a:srgbClr val="000000"/>
                </a:solidFill>
                <a:latin typeface="Arial"/>
                <a:cs typeface="Arial"/>
              </a:rPr>
              <a:t>• Leder beslutter hvilke risikoer som skal følges opp. Det er ofte naturlig å følge opp de ”røde” og eventuelt "oransje" og "gule" risikoene avhengig av risikotoleransen</a:t>
            </a:r>
          </a:p>
        </xdr:txBody>
      </xdr:sp>
      <xdr:sp macro="" textlink="">
        <xdr:nvSpPr>
          <xdr:cNvPr id="207892" name="Rectangle 20"/>
          <xdr:cNvSpPr>
            <a:spLocks noChangeArrowheads="1"/>
          </xdr:cNvSpPr>
        </xdr:nvSpPr>
        <xdr:spPr bwMode="auto">
          <a:xfrm>
            <a:off x="235" y="1377"/>
            <a:ext cx="929" cy="36"/>
          </a:xfrm>
          <a:prstGeom prst="rect">
            <a:avLst/>
          </a:prstGeom>
          <a:solidFill>
            <a:srgbClr val="C0C0C0"/>
          </a:solidFill>
          <a:ln w="3175" algn="ctr">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1" i="0" u="none" strike="noStrike" baseline="0">
                <a:solidFill>
                  <a:srgbClr val="333333"/>
                </a:solidFill>
                <a:latin typeface="Arial"/>
                <a:cs typeface="Arial"/>
              </a:rPr>
              <a:t> </a:t>
            </a:r>
            <a:r>
              <a:rPr lang="nb-NO" sz="1200" b="1" i="0" u="none" strike="noStrike" baseline="0">
                <a:solidFill>
                  <a:srgbClr val="000000"/>
                </a:solidFill>
                <a:latin typeface="Arial"/>
                <a:cs typeface="Arial"/>
              </a:rPr>
              <a:t>   Steg 3: Råd og tips</a:t>
            </a:r>
            <a:endParaRPr lang="nb-NO" sz="1600" b="0" i="0" u="none" strike="noStrike" baseline="0">
              <a:solidFill>
                <a:srgbClr val="333333"/>
              </a:solidFill>
              <a:latin typeface="Arial"/>
              <a:cs typeface="Arial"/>
            </a:endParaRPr>
          </a:p>
          <a:p>
            <a:pPr algn="l" rtl="0">
              <a:defRPr sz="1000"/>
            </a:pPr>
            <a:endParaRPr lang="nb-NO" sz="1600" b="0" i="0" u="none" strike="noStrike" baseline="0">
              <a:solidFill>
                <a:srgbClr val="333333"/>
              </a:solidFill>
              <a:latin typeface="Arial"/>
              <a:cs typeface="Arial"/>
            </a:endParaRPr>
          </a:p>
        </xdr:txBody>
      </xdr:sp>
    </xdr:grpSp>
    <xdr:clientData/>
  </xdr:twoCellAnchor>
  <xdr:twoCellAnchor>
    <xdr:from>
      <xdr:col>1</xdr:col>
      <xdr:colOff>219075</xdr:colOff>
      <xdr:row>124</xdr:row>
      <xdr:rowOff>66675</xdr:rowOff>
    </xdr:from>
    <xdr:to>
      <xdr:col>1</xdr:col>
      <xdr:colOff>514350</xdr:colOff>
      <xdr:row>126</xdr:row>
      <xdr:rowOff>19050</xdr:rowOff>
    </xdr:to>
    <xdr:pic>
      <xdr:nvPicPr>
        <xdr:cNvPr id="207982" name="Picture 21"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600075" y="22612350"/>
          <a:ext cx="295275" cy="276225"/>
        </a:xfrm>
        <a:prstGeom prst="rect">
          <a:avLst/>
        </a:prstGeom>
        <a:noFill/>
        <a:ln w="9525">
          <a:noFill/>
          <a:miter lim="800000"/>
          <a:headEnd/>
          <a:tailEnd/>
        </a:ln>
      </xdr:spPr>
    </xdr:pic>
    <xdr:clientData/>
  </xdr:twoCellAnchor>
  <xdr:twoCellAnchor>
    <xdr:from>
      <xdr:col>6</xdr:col>
      <xdr:colOff>171450</xdr:colOff>
      <xdr:row>33</xdr:row>
      <xdr:rowOff>85725</xdr:rowOff>
    </xdr:from>
    <xdr:to>
      <xdr:col>8</xdr:col>
      <xdr:colOff>314325</xdr:colOff>
      <xdr:row>35</xdr:row>
      <xdr:rowOff>85725</xdr:rowOff>
    </xdr:to>
    <xdr:sp macro="" textlink="">
      <xdr:nvSpPr>
        <xdr:cNvPr id="207983" name="Line 24"/>
        <xdr:cNvSpPr>
          <a:spLocks noChangeShapeType="1"/>
        </xdr:cNvSpPr>
      </xdr:nvSpPr>
      <xdr:spPr bwMode="auto">
        <a:xfrm flipH="1" flipV="1">
          <a:off x="3219450" y="6867525"/>
          <a:ext cx="1362075" cy="323850"/>
        </a:xfrm>
        <a:prstGeom prst="line">
          <a:avLst/>
        </a:prstGeom>
        <a:noFill/>
        <a:ln w="19050">
          <a:solidFill>
            <a:srgbClr val="000000"/>
          </a:solidFill>
          <a:round/>
          <a:headEnd/>
          <a:tailEnd type="triangle" w="med" len="med"/>
        </a:ln>
      </xdr:spPr>
    </xdr:sp>
    <xdr:clientData/>
  </xdr:twoCellAnchor>
  <xdr:twoCellAnchor>
    <xdr:from>
      <xdr:col>6</xdr:col>
      <xdr:colOff>600075</xdr:colOff>
      <xdr:row>73</xdr:row>
      <xdr:rowOff>9525</xdr:rowOff>
    </xdr:from>
    <xdr:to>
      <xdr:col>8</xdr:col>
      <xdr:colOff>333375</xdr:colOff>
      <xdr:row>74</xdr:row>
      <xdr:rowOff>95250</xdr:rowOff>
    </xdr:to>
    <xdr:sp macro="" textlink="">
      <xdr:nvSpPr>
        <xdr:cNvPr id="207984" name="Line 27"/>
        <xdr:cNvSpPr>
          <a:spLocks noChangeShapeType="1"/>
        </xdr:cNvSpPr>
      </xdr:nvSpPr>
      <xdr:spPr bwMode="auto">
        <a:xfrm flipH="1" flipV="1">
          <a:off x="4029075" y="13782675"/>
          <a:ext cx="952500" cy="247650"/>
        </a:xfrm>
        <a:prstGeom prst="line">
          <a:avLst/>
        </a:prstGeom>
        <a:noFill/>
        <a:ln w="19050">
          <a:solidFill>
            <a:srgbClr val="000000"/>
          </a:solidFill>
          <a:round/>
          <a:headEnd/>
          <a:tailEnd type="triangle" w="med" len="med"/>
        </a:ln>
      </xdr:spPr>
    </xdr:sp>
    <xdr:clientData/>
  </xdr:twoCellAnchor>
  <xdr:twoCellAnchor>
    <xdr:from>
      <xdr:col>8</xdr:col>
      <xdr:colOff>28575</xdr:colOff>
      <xdr:row>103</xdr:row>
      <xdr:rowOff>76200</xdr:rowOff>
    </xdr:from>
    <xdr:to>
      <xdr:col>13</xdr:col>
      <xdr:colOff>257175</xdr:colOff>
      <xdr:row>108</xdr:row>
      <xdr:rowOff>123825</xdr:rowOff>
    </xdr:to>
    <xdr:sp macro="" textlink="">
      <xdr:nvSpPr>
        <xdr:cNvPr id="207985" name="Line 28"/>
        <xdr:cNvSpPr>
          <a:spLocks noChangeShapeType="1"/>
        </xdr:cNvSpPr>
      </xdr:nvSpPr>
      <xdr:spPr bwMode="auto">
        <a:xfrm flipH="1" flipV="1">
          <a:off x="4676775" y="19192875"/>
          <a:ext cx="3276600" cy="857250"/>
        </a:xfrm>
        <a:prstGeom prst="line">
          <a:avLst/>
        </a:prstGeom>
        <a:noFill/>
        <a:ln w="19050">
          <a:solidFill>
            <a:srgbClr val="000000"/>
          </a:solidFill>
          <a:round/>
          <a:headEnd/>
          <a:tailEnd type="triangle" w="med" len="med"/>
        </a:ln>
      </xdr:spPr>
    </xdr:sp>
    <xdr:clientData/>
  </xdr:twoCellAnchor>
  <xdr:twoCellAnchor>
    <xdr:from>
      <xdr:col>1</xdr:col>
      <xdr:colOff>104775</xdr:colOff>
      <xdr:row>144</xdr:row>
      <xdr:rowOff>95250</xdr:rowOff>
    </xdr:from>
    <xdr:to>
      <xdr:col>8</xdr:col>
      <xdr:colOff>542925</xdr:colOff>
      <xdr:row>154</xdr:row>
      <xdr:rowOff>114300</xdr:rowOff>
    </xdr:to>
    <xdr:sp macro="" textlink="">
      <xdr:nvSpPr>
        <xdr:cNvPr id="207902" name="Rectangle 30"/>
        <xdr:cNvSpPr>
          <a:spLocks noChangeArrowheads="1"/>
        </xdr:cNvSpPr>
      </xdr:nvSpPr>
      <xdr:spPr bwMode="auto">
        <a:xfrm>
          <a:off x="104775" y="34404300"/>
          <a:ext cx="4705350" cy="1638300"/>
        </a:xfrm>
        <a:prstGeom prst="rect">
          <a:avLst/>
        </a:prstGeom>
        <a:solidFill>
          <a:sysClr val="window" lastClr="FFFFFF"/>
        </a:solidFill>
        <a:ln w="3175">
          <a:solidFill>
            <a:srgbClr val="000000"/>
          </a:solidFill>
          <a:miter lim="800000"/>
          <a:headEnd/>
          <a:tailEnd/>
        </a:ln>
        <a:effectLst/>
      </xdr:spPr>
      <xdr:txBody>
        <a:bodyPr vertOverflow="clip" wrap="square" lIns="90000" tIns="46800" rIns="90000" bIns="0" anchor="t" upright="1"/>
        <a:lstStyle/>
        <a:p>
          <a:pPr algn="l" rtl="0">
            <a:defRPr sz="1000"/>
          </a:pPr>
          <a:r>
            <a:rPr lang="nb-NO" sz="1100" b="0" i="0" u="none" strike="noStrike" baseline="0">
              <a:solidFill>
                <a:srgbClr val="000000"/>
              </a:solidFill>
              <a:latin typeface="Arial"/>
              <a:cs typeface="Arial"/>
            </a:rPr>
            <a:t>• Identifiser, vurder og beslutt risikoreduserende tiltak for de prioriterte risikoene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For å finne de riktige tiltakene er det viktig å foreta en årsaksanalyse av risikoen (veileder i rotårsaksanalyse finnes på DFØs hjemmesider)</a:t>
          </a:r>
        </a:p>
        <a:p>
          <a:pPr algn="l" rtl="0">
            <a:defRPr sz="1000"/>
          </a:pPr>
          <a:r>
            <a:rPr lang="nb-NO" sz="1100" b="0" i="0" u="none" strike="noStrike" baseline="0">
              <a:solidFill>
                <a:srgbClr val="000000"/>
              </a:solidFill>
              <a:latin typeface="Arial"/>
              <a:cs typeface="Arial"/>
            </a:rPr>
            <a:t>• Det bør fastsettes hvem som er ansvarlig for gjennomføring av  tiltakene, samt frister  </a:t>
          </a:r>
        </a:p>
        <a:p>
          <a:pPr algn="l" rtl="0">
            <a:defRPr sz="1000"/>
          </a:pPr>
          <a:r>
            <a:rPr lang="nb-NO" sz="1100" b="0" i="0" u="none" strike="noStrike" baseline="0">
              <a:solidFill>
                <a:srgbClr val="000000"/>
              </a:solidFill>
              <a:latin typeface="Arial"/>
              <a:cs typeface="Arial"/>
            </a:rPr>
            <a:t>• Det bør vurderes å gjennomføre en ny risikovurdering hvor det tas hensyn til de nye tiltakene. Vurderingen foretas som beskrevet i steg 3.</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mn-lt"/>
              <a:ea typeface="+mn-ea"/>
              <a:cs typeface="+mn-cs"/>
            </a:rPr>
            <a:t>• </a:t>
          </a:r>
          <a:r>
            <a:rPr lang="nb-NO" sz="1100" b="0" i="0" baseline="0">
              <a:effectLst/>
              <a:latin typeface="Arial" pitchFamily="34" charset="0"/>
              <a:ea typeface="+mn-ea"/>
              <a:cs typeface="Arial" pitchFamily="34" charset="0"/>
            </a:rPr>
            <a:t>Under "samlet risikovurdering" er det en tabell som samler alle tiltakene</a:t>
          </a:r>
          <a:endParaRPr lang="nb-NO" sz="1100">
            <a:effectLst/>
            <a:latin typeface="Arial" pitchFamily="34" charset="0"/>
            <a:cs typeface="Arial" pitchFamily="34" charset="0"/>
          </a:endParaRPr>
        </a:p>
        <a:p>
          <a:pPr algn="l" rtl="0">
            <a:defRPr sz="1000"/>
          </a:pPr>
          <a:r>
            <a:rPr lang="nb-NO" sz="1100" b="0" i="0" u="none" strike="noStrike" baseline="0">
              <a:solidFill>
                <a:srgbClr val="000000"/>
              </a:solidFill>
              <a:latin typeface="Arial"/>
              <a:cs typeface="Arial"/>
            </a:rPr>
            <a:t> </a:t>
          </a:r>
          <a:endParaRPr lang="nb-NO" sz="1100" b="0" i="0" u="none" strike="noStrike" baseline="0">
            <a:solidFill>
              <a:srgbClr val="333333"/>
            </a:solidFill>
            <a:latin typeface="Arial"/>
            <a:cs typeface="Arial"/>
          </a:endParaRPr>
        </a:p>
        <a:p>
          <a:pPr algn="l" rtl="0">
            <a:defRPr sz="1000"/>
          </a:pPr>
          <a:endParaRPr lang="nb-NO" sz="1100" b="0" i="0" u="none" strike="noStrike" baseline="0">
            <a:solidFill>
              <a:srgbClr val="333333"/>
            </a:solidFill>
            <a:latin typeface="Arial"/>
            <a:cs typeface="Arial"/>
          </a:endParaRPr>
        </a:p>
      </xdr:txBody>
    </xdr:sp>
    <xdr:clientData/>
  </xdr:twoCellAnchor>
  <xdr:twoCellAnchor>
    <xdr:from>
      <xdr:col>1</xdr:col>
      <xdr:colOff>104775</xdr:colOff>
      <xdr:row>142</xdr:row>
      <xdr:rowOff>76200</xdr:rowOff>
    </xdr:from>
    <xdr:to>
      <xdr:col>8</xdr:col>
      <xdr:colOff>542925</xdr:colOff>
      <xdr:row>144</xdr:row>
      <xdr:rowOff>104775</xdr:rowOff>
    </xdr:to>
    <xdr:sp macro="" textlink="">
      <xdr:nvSpPr>
        <xdr:cNvPr id="207903" name="Rectangle 31"/>
        <xdr:cNvSpPr>
          <a:spLocks noChangeArrowheads="1"/>
        </xdr:cNvSpPr>
      </xdr:nvSpPr>
      <xdr:spPr bwMode="auto">
        <a:xfrm>
          <a:off x="104775" y="34061400"/>
          <a:ext cx="4705350" cy="352425"/>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 4: Risikohåndtering - etablere tiltak</a:t>
          </a:r>
          <a:endParaRPr lang="nb-NO" sz="1600" b="1" i="0" u="none" strike="noStrike" baseline="0">
            <a:solidFill>
              <a:srgbClr val="333333"/>
            </a:solidFill>
            <a:latin typeface="Arial"/>
            <a:cs typeface="Arial"/>
          </a:endParaRPr>
        </a:p>
        <a:p>
          <a:pPr algn="l" rtl="0">
            <a:defRPr sz="1000"/>
          </a:pPr>
          <a:endParaRPr lang="nb-NO" sz="1600" b="1" i="0" u="none" strike="noStrike" baseline="0">
            <a:solidFill>
              <a:srgbClr val="333333"/>
            </a:solidFill>
            <a:latin typeface="Arial"/>
            <a:cs typeface="Arial"/>
          </a:endParaRPr>
        </a:p>
      </xdr:txBody>
    </xdr:sp>
    <xdr:clientData/>
  </xdr:twoCellAnchor>
  <xdr:twoCellAnchor>
    <xdr:from>
      <xdr:col>7</xdr:col>
      <xdr:colOff>333374</xdr:colOff>
      <xdr:row>143</xdr:row>
      <xdr:rowOff>95250</xdr:rowOff>
    </xdr:from>
    <xdr:to>
      <xdr:col>15</xdr:col>
      <xdr:colOff>133349</xdr:colOff>
      <xdr:row>147</xdr:row>
      <xdr:rowOff>152400</xdr:rowOff>
    </xdr:to>
    <xdr:sp macro="" textlink="">
      <xdr:nvSpPr>
        <xdr:cNvPr id="207988" name="Line 38"/>
        <xdr:cNvSpPr>
          <a:spLocks noChangeShapeType="1"/>
        </xdr:cNvSpPr>
      </xdr:nvSpPr>
      <xdr:spPr bwMode="auto">
        <a:xfrm flipH="1" flipV="1">
          <a:off x="4371974" y="26298525"/>
          <a:ext cx="4676775" cy="704850"/>
        </a:xfrm>
        <a:prstGeom prst="line">
          <a:avLst/>
        </a:prstGeom>
        <a:noFill/>
        <a:ln w="19050">
          <a:solidFill>
            <a:srgbClr val="000000"/>
          </a:solidFill>
          <a:round/>
          <a:headEnd/>
          <a:tailEnd type="triangle" w="med" len="med"/>
        </a:ln>
      </xdr:spPr>
    </xdr:sp>
    <xdr:clientData/>
  </xdr:twoCellAnchor>
  <xdr:twoCellAnchor>
    <xdr:from>
      <xdr:col>13</xdr:col>
      <xdr:colOff>257175</xdr:colOff>
      <xdr:row>107</xdr:row>
      <xdr:rowOff>95250</xdr:rowOff>
    </xdr:from>
    <xdr:to>
      <xdr:col>14</xdr:col>
      <xdr:colOff>571500</xdr:colOff>
      <xdr:row>110</xdr:row>
      <xdr:rowOff>76200</xdr:rowOff>
    </xdr:to>
    <xdr:sp macro="" textlink="">
      <xdr:nvSpPr>
        <xdr:cNvPr id="207990" name="Oval 48"/>
        <xdr:cNvSpPr>
          <a:spLocks noChangeArrowheads="1"/>
        </xdr:cNvSpPr>
      </xdr:nvSpPr>
      <xdr:spPr bwMode="auto">
        <a:xfrm>
          <a:off x="7953375" y="19859625"/>
          <a:ext cx="923925" cy="466725"/>
        </a:xfrm>
        <a:prstGeom prst="ellipse">
          <a:avLst/>
        </a:prstGeom>
        <a:noFill/>
        <a:ln w="28575" algn="ctr">
          <a:solidFill>
            <a:srgbClr val="FF0000"/>
          </a:solidFill>
          <a:round/>
          <a:headEnd/>
          <a:tailEnd/>
        </a:ln>
      </xdr:spPr>
    </xdr:sp>
    <xdr:clientData/>
  </xdr:twoCellAnchor>
  <xdr:twoCellAnchor>
    <xdr:from>
      <xdr:col>14</xdr:col>
      <xdr:colOff>123825</xdr:colOff>
      <xdr:row>111</xdr:row>
      <xdr:rowOff>0</xdr:rowOff>
    </xdr:from>
    <xdr:to>
      <xdr:col>17</xdr:col>
      <xdr:colOff>409575</xdr:colOff>
      <xdr:row>121</xdr:row>
      <xdr:rowOff>133350</xdr:rowOff>
    </xdr:to>
    <xdr:sp macro="" textlink="">
      <xdr:nvSpPr>
        <xdr:cNvPr id="207921" name="Text Box 49"/>
        <xdr:cNvSpPr txBox="1">
          <a:spLocks noChangeArrowheads="1"/>
        </xdr:cNvSpPr>
      </xdr:nvSpPr>
      <xdr:spPr bwMode="auto">
        <a:xfrm>
          <a:off x="8048625" y="25060275"/>
          <a:ext cx="2114550" cy="1752600"/>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0">
            <a:defRPr sz="1000"/>
          </a:pPr>
          <a:r>
            <a:rPr lang="nb-NO" sz="800" b="1" i="0" u="none" strike="noStrike" baseline="0">
              <a:solidFill>
                <a:srgbClr val="000000"/>
              </a:solidFill>
              <a:latin typeface="Arial"/>
              <a:cs typeface="Arial"/>
            </a:rPr>
            <a:t>Kriterier for Sannsynlighet:</a:t>
          </a:r>
          <a:endParaRPr lang="nb-NO" sz="800" b="0" i="0" u="none" strike="noStrike" baseline="0">
            <a:solidFill>
              <a:srgbClr val="000000"/>
            </a:solidFill>
            <a:latin typeface="Arial"/>
            <a:cs typeface="Arial"/>
          </a:endParaRPr>
        </a:p>
        <a:p>
          <a:pPr algn="l" rtl="0">
            <a:defRPr sz="1000"/>
          </a:pPr>
          <a:r>
            <a:rPr lang="nb-NO" sz="800" b="0" i="0" u="none" strike="noStrike" baseline="0">
              <a:solidFill>
                <a:srgbClr val="000000"/>
              </a:solidFill>
              <a:latin typeface="Arial"/>
              <a:cs typeface="Arial"/>
            </a:rPr>
            <a:t>1= Meget liten</a:t>
          </a:r>
        </a:p>
        <a:p>
          <a:pPr algn="l" rtl="0">
            <a:defRPr sz="1000"/>
          </a:pPr>
          <a:r>
            <a:rPr lang="nb-NO" sz="800" b="0" i="0" u="none" strike="noStrike" baseline="0">
              <a:solidFill>
                <a:srgbClr val="000000"/>
              </a:solidFill>
              <a:latin typeface="Arial"/>
              <a:cs typeface="Arial"/>
            </a:rPr>
            <a:t>2= Liten</a:t>
          </a:r>
        </a:p>
        <a:p>
          <a:pPr algn="l" rtl="0">
            <a:defRPr sz="1000"/>
          </a:pPr>
          <a:r>
            <a:rPr lang="nb-NO" sz="800" b="0" i="0" u="none" strike="noStrike" baseline="0">
              <a:solidFill>
                <a:srgbClr val="000000"/>
              </a:solidFill>
              <a:latin typeface="Arial"/>
              <a:cs typeface="Arial"/>
            </a:rPr>
            <a:t>3= Moderat</a:t>
          </a:r>
        </a:p>
        <a:p>
          <a:pPr algn="l" rtl="0">
            <a:defRPr sz="1000"/>
          </a:pPr>
          <a:r>
            <a:rPr lang="nb-NO" sz="800" b="0" i="0" u="none" strike="noStrike" baseline="0">
              <a:solidFill>
                <a:srgbClr val="000000"/>
              </a:solidFill>
              <a:latin typeface="Arial"/>
              <a:cs typeface="Arial"/>
            </a:rPr>
            <a:t>4= Stor</a:t>
          </a:r>
        </a:p>
        <a:p>
          <a:pPr algn="l" rtl="0">
            <a:defRPr sz="1000"/>
          </a:pPr>
          <a:r>
            <a:rPr lang="nb-NO" sz="800" b="0" i="0" u="none" strike="noStrike" baseline="0">
              <a:solidFill>
                <a:srgbClr val="000000"/>
              </a:solidFill>
              <a:latin typeface="Arial"/>
              <a:cs typeface="Arial"/>
            </a:rPr>
            <a:t>5= Svært stor</a:t>
          </a:r>
        </a:p>
        <a:p>
          <a:pPr algn="l" rtl="0">
            <a:defRPr sz="1000"/>
          </a:pPr>
          <a:r>
            <a:rPr lang="nb-NO" sz="800" b="1" i="0" u="none" strike="noStrike" baseline="0">
              <a:solidFill>
                <a:srgbClr val="000000"/>
              </a:solidFill>
              <a:latin typeface="Arial"/>
              <a:cs typeface="Arial"/>
            </a:rPr>
            <a:t>Kriterier for Konsekvens:</a:t>
          </a:r>
          <a:endParaRPr lang="nb-NO" sz="800" b="0" i="0" u="none" strike="noStrike" baseline="0">
            <a:solidFill>
              <a:srgbClr val="000000"/>
            </a:solidFill>
            <a:latin typeface="Arial"/>
            <a:cs typeface="Arial"/>
          </a:endParaRPr>
        </a:p>
        <a:p>
          <a:pPr algn="l" rtl="0">
            <a:defRPr sz="1000"/>
          </a:pPr>
          <a:r>
            <a:rPr lang="nb-NO" sz="800" b="0" i="0" u="none" strike="noStrike" baseline="0">
              <a:solidFill>
                <a:srgbClr val="000000"/>
              </a:solidFill>
              <a:latin typeface="Arial"/>
              <a:cs typeface="Arial"/>
            </a:rPr>
            <a:t>1= Ubetydelig</a:t>
          </a:r>
        </a:p>
        <a:p>
          <a:pPr algn="l" rtl="0">
            <a:defRPr sz="1000"/>
          </a:pPr>
          <a:r>
            <a:rPr lang="nb-NO" sz="800" b="0" i="0" u="none" strike="noStrike" baseline="0">
              <a:solidFill>
                <a:srgbClr val="000000"/>
              </a:solidFill>
              <a:latin typeface="Arial"/>
              <a:cs typeface="Arial"/>
            </a:rPr>
            <a:t>2= Lav</a:t>
          </a:r>
        </a:p>
        <a:p>
          <a:pPr algn="l" rtl="0">
            <a:defRPr sz="1000"/>
          </a:pPr>
          <a:r>
            <a:rPr lang="nb-NO" sz="800" b="0" i="0" u="none" strike="noStrike" baseline="0">
              <a:solidFill>
                <a:srgbClr val="000000"/>
              </a:solidFill>
              <a:latin typeface="Arial"/>
              <a:cs typeface="Arial"/>
            </a:rPr>
            <a:t>3= Moderat</a:t>
          </a:r>
        </a:p>
        <a:p>
          <a:pPr algn="l" rtl="0">
            <a:defRPr sz="1000"/>
          </a:pPr>
          <a:r>
            <a:rPr lang="nb-NO" sz="800" b="0" i="0" u="none" strike="noStrike" baseline="0">
              <a:solidFill>
                <a:srgbClr val="000000"/>
              </a:solidFill>
              <a:latin typeface="Arial"/>
              <a:cs typeface="Arial"/>
            </a:rPr>
            <a:t>4= Alvorlig</a:t>
          </a:r>
        </a:p>
        <a:p>
          <a:pPr algn="l" rtl="0">
            <a:defRPr sz="1000"/>
          </a:pPr>
          <a:r>
            <a:rPr lang="nb-NO" sz="800" b="0" i="0" u="none" strike="noStrike" baseline="0">
              <a:solidFill>
                <a:srgbClr val="000000"/>
              </a:solidFill>
              <a:latin typeface="Arial"/>
              <a:cs typeface="Arial"/>
            </a:rPr>
            <a:t>5= Svært alvorlig</a:t>
          </a:r>
        </a:p>
      </xdr:txBody>
    </xdr:sp>
    <xdr:clientData/>
  </xdr:twoCellAnchor>
  <xdr:twoCellAnchor>
    <xdr:from>
      <xdr:col>6</xdr:col>
      <xdr:colOff>104774</xdr:colOff>
      <xdr:row>75</xdr:row>
      <xdr:rowOff>28575</xdr:rowOff>
    </xdr:from>
    <xdr:to>
      <xdr:col>13</xdr:col>
      <xdr:colOff>304799</xdr:colOff>
      <xdr:row>83</xdr:row>
      <xdr:rowOff>104775</xdr:rowOff>
    </xdr:to>
    <xdr:sp macro="" textlink="">
      <xdr:nvSpPr>
        <xdr:cNvPr id="207992" name="Line 55"/>
        <xdr:cNvSpPr>
          <a:spLocks noChangeShapeType="1"/>
        </xdr:cNvSpPr>
      </xdr:nvSpPr>
      <xdr:spPr bwMode="auto">
        <a:xfrm flipH="1">
          <a:off x="3533774" y="14125575"/>
          <a:ext cx="4467225" cy="1371600"/>
        </a:xfrm>
        <a:prstGeom prst="line">
          <a:avLst/>
        </a:prstGeom>
        <a:noFill/>
        <a:ln w="19050">
          <a:solidFill>
            <a:srgbClr val="000000"/>
          </a:solidFill>
          <a:round/>
          <a:headEnd/>
          <a:tailEnd type="triangle" w="med" len="med"/>
        </a:ln>
      </xdr:spPr>
    </xdr:sp>
    <xdr:clientData/>
  </xdr:twoCellAnchor>
  <xdr:twoCellAnchor>
    <xdr:from>
      <xdr:col>1</xdr:col>
      <xdr:colOff>104775</xdr:colOff>
      <xdr:row>179</xdr:row>
      <xdr:rowOff>57141</xdr:rowOff>
    </xdr:from>
    <xdr:to>
      <xdr:col>8</xdr:col>
      <xdr:colOff>257175</xdr:colOff>
      <xdr:row>192</xdr:row>
      <xdr:rowOff>54900</xdr:rowOff>
    </xdr:to>
    <xdr:grpSp>
      <xdr:nvGrpSpPr>
        <xdr:cNvPr id="207993" name="Group 56"/>
        <xdr:cNvGrpSpPr>
          <a:grpSpLocks/>
        </xdr:cNvGrpSpPr>
      </xdr:nvGrpSpPr>
      <xdr:grpSpPr bwMode="auto">
        <a:xfrm>
          <a:off x="493395" y="33729921"/>
          <a:ext cx="4526280" cy="2177079"/>
          <a:chOff x="11" y="1176"/>
          <a:chExt cx="464" cy="139"/>
        </a:xfrm>
        <a:solidFill>
          <a:sysClr val="window" lastClr="FFFFFF"/>
        </a:solidFill>
      </xdr:grpSpPr>
      <xdr:sp macro="" textlink="">
        <xdr:nvSpPr>
          <xdr:cNvPr id="207929" name="Rectangle 57"/>
          <xdr:cNvSpPr>
            <a:spLocks noChangeArrowheads="1"/>
          </xdr:cNvSpPr>
        </xdr:nvSpPr>
        <xdr:spPr bwMode="auto">
          <a:xfrm>
            <a:off x="11" y="1204"/>
            <a:ext cx="464" cy="111"/>
          </a:xfrm>
          <a:prstGeom prst="rect">
            <a:avLst/>
          </a:prstGeom>
          <a:grp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Tiltakene kan legges inn i virksomhetsplan, handlingsplan eller annen dokumentasjon virksomheten velger for oppfølging</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bør spesifikt følges opp og rapporteres på om vedtatte tiltak er gjennomført iht. frister.</a:t>
            </a:r>
          </a:p>
          <a:p>
            <a:pPr rtl="0" eaLnBrk="1" fontAlgn="auto" latinLnBrk="0" hangingPunct="1"/>
            <a:r>
              <a:rPr lang="nb-NO" sz="1000" b="0" i="0" baseline="0">
                <a:effectLst/>
                <a:latin typeface="+mn-lt"/>
                <a:ea typeface="+mn-ea"/>
                <a:cs typeface="+mn-cs"/>
              </a:rPr>
              <a:t>• </a:t>
            </a:r>
            <a:r>
              <a:rPr lang="nb-NO" sz="1100" b="0" i="0" baseline="0">
                <a:effectLst/>
                <a:latin typeface="Arial" pitchFamily="34" charset="0"/>
                <a:ea typeface="+mn-ea"/>
                <a:cs typeface="Arial" pitchFamily="34" charset="0"/>
              </a:rPr>
              <a:t>Det bør videre følges opp og rapporteres på om tiltakene blir etterleved og har den ønskede effekt. </a:t>
            </a:r>
          </a:p>
          <a:p>
            <a:pPr rtl="0" eaLnBrk="1" fontAlgn="auto" latinLnBrk="0" hangingPunct="1"/>
            <a:r>
              <a:rPr lang="nb-NO" sz="1100" b="0" i="0" baseline="0">
                <a:effectLst/>
                <a:latin typeface="Arial" pitchFamily="34" charset="0"/>
                <a:ea typeface="+mn-ea"/>
                <a:cs typeface="Arial" pitchFamily="34" charset="0"/>
              </a:rPr>
              <a:t>• For å kunne vurdere om tiltakene faktisk blir etterlevd og har den ønskede effekten bør den som er ansvarlig følge opp via ulike oppfølgingsaktiviteter</a:t>
            </a:r>
            <a:endParaRPr lang="nb-NO">
              <a:effectLst/>
              <a:latin typeface="Arial" pitchFamily="34" charset="0"/>
              <a:cs typeface="Arial" pitchFamily="34" charset="0"/>
            </a:endParaRPr>
          </a:p>
          <a:p>
            <a:pPr rtl="0" eaLnBrk="1" fontAlgn="auto" latinLnBrk="0" hangingPunct="1"/>
            <a:endParaRPr lang="nb-NO" sz="1100" b="0" i="0" baseline="0">
              <a:effectLst/>
              <a:latin typeface="+mn-lt"/>
              <a:ea typeface="+mn-ea"/>
              <a:cs typeface="+mn-cs"/>
            </a:endParaRPr>
          </a:p>
          <a:p>
            <a:pPr rtl="0" eaLnBrk="1" fontAlgn="auto" latinLnBrk="0" hangingPunct="1"/>
            <a:endParaRPr lang="nb-NO" sz="1000">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b-NO" sz="1100" b="0" i="0" u="none" strike="noStrike" baseline="0">
              <a:solidFill>
                <a:srgbClr val="000000"/>
              </a:solidFill>
              <a:latin typeface="Arial"/>
              <a:ea typeface="+mn-ea"/>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b-NO" sz="1100" b="0" i="0" u="none" strike="noStrike" baseline="0">
              <a:solidFill>
                <a:srgbClr val="000000"/>
              </a:solidFill>
              <a:latin typeface="Arial"/>
              <a:ea typeface="+mn-ea"/>
              <a:cs typeface="Arial"/>
            </a:endParaRPr>
          </a:p>
          <a:p>
            <a:pPr algn="l" rtl="0">
              <a:defRPr sz="1000"/>
            </a:pPr>
            <a:endParaRPr lang="nb-NO" sz="1100" b="0" i="0" u="none" strike="noStrike" baseline="0">
              <a:solidFill>
                <a:srgbClr val="000000"/>
              </a:solidFill>
              <a:latin typeface="Arial"/>
              <a:cs typeface="Arial"/>
            </a:endParaRPr>
          </a:p>
        </xdr:txBody>
      </xdr:sp>
      <xdr:sp macro="" textlink="">
        <xdr:nvSpPr>
          <xdr:cNvPr id="207930" name="Rectangle 58"/>
          <xdr:cNvSpPr>
            <a:spLocks noChangeArrowheads="1"/>
          </xdr:cNvSpPr>
        </xdr:nvSpPr>
        <xdr:spPr bwMode="auto">
          <a:xfrm>
            <a:off x="11" y="1176"/>
            <a:ext cx="464" cy="28"/>
          </a:xfrm>
          <a:prstGeom prst="rect">
            <a:avLst/>
          </a:prstGeom>
          <a:solidFill>
            <a:schemeClr val="bg1">
              <a:lumMod val="75000"/>
            </a:schemeClr>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 5: Rapportering og oppfølging</a:t>
            </a:r>
            <a:endParaRPr lang="nb-NO" sz="1600" b="1" i="0" u="none" strike="noStrike" baseline="0">
              <a:solidFill>
                <a:srgbClr val="333333"/>
              </a:solidFill>
              <a:latin typeface="Arial"/>
              <a:cs typeface="Arial"/>
            </a:endParaRPr>
          </a:p>
          <a:p>
            <a:pPr algn="l" rtl="0">
              <a:defRPr sz="1000"/>
            </a:pPr>
            <a:endParaRPr lang="nb-NO" sz="1600" b="1" i="0" u="none" strike="noStrike" baseline="0">
              <a:solidFill>
                <a:srgbClr val="333333"/>
              </a:solidFill>
              <a:latin typeface="Arial"/>
              <a:cs typeface="Arial"/>
            </a:endParaRPr>
          </a:p>
        </xdr:txBody>
      </xdr:sp>
    </xdr:grpSp>
    <xdr:clientData/>
  </xdr:twoCellAnchor>
  <xdr:twoCellAnchor>
    <xdr:from>
      <xdr:col>8</xdr:col>
      <xdr:colOff>457200</xdr:colOff>
      <xdr:row>188</xdr:row>
      <xdr:rowOff>95248</xdr:rowOff>
    </xdr:from>
    <xdr:to>
      <xdr:col>16</xdr:col>
      <xdr:colOff>361950</xdr:colOff>
      <xdr:row>206</xdr:row>
      <xdr:rowOff>19050</xdr:rowOff>
    </xdr:to>
    <xdr:grpSp>
      <xdr:nvGrpSpPr>
        <xdr:cNvPr id="185" name="Group 184"/>
        <xdr:cNvGrpSpPr/>
      </xdr:nvGrpSpPr>
      <xdr:grpSpPr>
        <a:xfrm>
          <a:off x="5219700" y="35276788"/>
          <a:ext cx="4903470" cy="2941322"/>
          <a:chOff x="981075" y="34156650"/>
          <a:chExt cx="4781550" cy="2672752"/>
        </a:xfrm>
      </xdr:grpSpPr>
      <xdr:sp macro="" textlink="">
        <xdr:nvSpPr>
          <xdr:cNvPr id="207932" name="Rectangle 60"/>
          <xdr:cNvSpPr>
            <a:spLocks noChangeArrowheads="1"/>
          </xdr:cNvSpPr>
        </xdr:nvSpPr>
        <xdr:spPr bwMode="auto">
          <a:xfrm>
            <a:off x="981075" y="34499550"/>
            <a:ext cx="4762500" cy="2329852"/>
          </a:xfrm>
          <a:prstGeom prst="rect">
            <a:avLst/>
          </a:prstGeom>
          <a:solidFill>
            <a:sysClr val="window" lastClr="FFFFFF"/>
          </a:solidFill>
          <a:ln w="3175">
            <a:solidFill>
              <a:srgbClr val="000000"/>
            </a:solidFill>
            <a:miter lim="800000"/>
            <a:headEnd/>
            <a:tailEnd/>
          </a:ln>
          <a:effectLst/>
        </xdr:spPr>
        <xdr:txBody>
          <a:bodyPr vertOverflow="clip" wrap="square" lIns="91440" tIns="45720" rIns="91440" bIns="45720" anchor="t" upright="1"/>
          <a:lstStyle/>
          <a:p>
            <a:pPr marL="0" indent="0" algn="l" rtl="0">
              <a:defRPr sz="1000"/>
            </a:pPr>
            <a:r>
              <a:rPr lang="nb-NO" sz="1100" b="0" i="0" u="none" strike="noStrike" baseline="0">
                <a:solidFill>
                  <a:srgbClr val="000000"/>
                </a:solidFill>
                <a:latin typeface="Arial"/>
                <a:ea typeface="+mn-ea"/>
                <a:cs typeface="Arial"/>
              </a:rPr>
              <a:t>• Verdien ligger i håndtering av identifiserte risikoer, men også i stor grad i oppfølgingen av den enkelte risiko. Oppfølging gir sikkerhet for at tiltaket etterleves og gir ønsket effekt. Dessuten kan oppfølgingen bidra til læring og forbedring</a:t>
            </a:r>
          </a:p>
          <a:p>
            <a:pPr marL="0" indent="0" algn="l" rtl="0" eaLnBrk="1" fontAlgn="auto" latinLnBrk="0" hangingPunct="1">
              <a:defRPr sz="1000"/>
            </a:pPr>
            <a:r>
              <a:rPr lang="nb-NO" sz="1100" b="0" i="0" u="none" strike="noStrike" baseline="0">
                <a:solidFill>
                  <a:srgbClr val="000000"/>
                </a:solidFill>
                <a:latin typeface="Arial"/>
                <a:ea typeface="+mn-ea"/>
                <a:cs typeface="Arial"/>
              </a:rPr>
              <a:t>• Evalueringer/frittstående oppfølging kan foretas på et  mer objektivt grunnlag av personer som har større avstand til det som skal evalueres, eksempelvis av internrevisjonen for virksomheter som har etablert dette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kan være effektivt å følge opp via styringsparametere. Særlig operasjonelle forhold kan måles ved bruk av styringsparametere.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mn-lt"/>
                <a:ea typeface="+mn-ea"/>
                <a:cs typeface="+mn-cs"/>
              </a:rPr>
              <a:t>• </a:t>
            </a:r>
            <a:r>
              <a:rPr lang="nb-NO" sz="1100" b="0" i="0" baseline="0">
                <a:effectLst/>
                <a:latin typeface="Arial" pitchFamily="34" charset="0"/>
                <a:ea typeface="+mn-ea"/>
                <a:cs typeface="Arial" pitchFamily="34" charset="0"/>
              </a:rPr>
              <a:t>Risikorapporteringen bør skje sammen med øvrig virksomhetsrapportering, eksempelvis i form av systematisk gjennomgang i møter, samtaler rundt driftsproblemer, rapporter, stikkprøver, egenevaluering av ledere etc.</a:t>
            </a:r>
            <a:endParaRPr lang="nb-NO" sz="1100">
              <a:effectLst/>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b-NO" sz="1100" b="0" i="0" u="none" strike="noStrike" baseline="0">
              <a:solidFill>
                <a:srgbClr val="000000"/>
              </a:solidFill>
              <a:latin typeface="Arial"/>
              <a:ea typeface="+mn-ea"/>
              <a:cs typeface="Arial"/>
            </a:endParaRPr>
          </a:p>
        </xdr:txBody>
      </xdr:sp>
      <xdr:sp macro="" textlink="">
        <xdr:nvSpPr>
          <xdr:cNvPr id="207933" name="Rectangle 61"/>
          <xdr:cNvSpPr>
            <a:spLocks noChangeArrowheads="1"/>
          </xdr:cNvSpPr>
        </xdr:nvSpPr>
        <xdr:spPr bwMode="auto">
          <a:xfrm>
            <a:off x="981075" y="34156650"/>
            <a:ext cx="4781550" cy="333375"/>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000000"/>
                </a:solidFill>
                <a:latin typeface="Arial"/>
                <a:cs typeface="Arial"/>
              </a:rPr>
              <a:t> </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5: Råd og tips</a:t>
            </a:r>
            <a:endParaRPr lang="nb-NO" sz="1600" b="0" i="0" u="none" strike="noStrike" baseline="0">
              <a:solidFill>
                <a:srgbClr val="333333"/>
              </a:solidFill>
              <a:latin typeface="Arial"/>
              <a:cs typeface="Arial"/>
            </a:endParaRPr>
          </a:p>
          <a:p>
            <a:pPr algn="l" rtl="0">
              <a:defRPr sz="1000"/>
            </a:pPr>
            <a:r>
              <a:rPr lang="nb-NO" sz="1600" b="0" i="0" u="none" strike="noStrike" baseline="0">
                <a:solidFill>
                  <a:srgbClr val="333333"/>
                </a:solidFill>
                <a:latin typeface="Arial"/>
                <a:cs typeface="Arial"/>
              </a:rPr>
              <a:t> </a:t>
            </a:r>
          </a:p>
        </xdr:txBody>
      </xdr:sp>
    </xdr:grpSp>
    <xdr:clientData/>
  </xdr:twoCellAnchor>
  <xdr:twoCellAnchor>
    <xdr:from>
      <xdr:col>8</xdr:col>
      <xdr:colOff>523875</xdr:colOff>
      <xdr:row>188</xdr:row>
      <xdr:rowOff>142876</xdr:rowOff>
    </xdr:from>
    <xdr:to>
      <xdr:col>9</xdr:col>
      <xdr:colOff>123825</xdr:colOff>
      <xdr:row>190</xdr:row>
      <xdr:rowOff>95251</xdr:rowOff>
    </xdr:to>
    <xdr:pic>
      <xdr:nvPicPr>
        <xdr:cNvPr id="208009" name="Picture 62"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5172075" y="34337626"/>
          <a:ext cx="209550" cy="276225"/>
        </a:xfrm>
        <a:prstGeom prst="rect">
          <a:avLst/>
        </a:prstGeom>
        <a:noFill/>
        <a:ln w="9525">
          <a:noFill/>
          <a:miter lim="800000"/>
          <a:headEnd/>
          <a:tailEnd/>
        </a:ln>
      </xdr:spPr>
    </xdr:pic>
    <xdr:clientData/>
  </xdr:twoCellAnchor>
  <xdr:twoCellAnchor>
    <xdr:from>
      <xdr:col>8</xdr:col>
      <xdr:colOff>247650</xdr:colOff>
      <xdr:row>34</xdr:row>
      <xdr:rowOff>66675</xdr:rowOff>
    </xdr:from>
    <xdr:to>
      <xdr:col>11</xdr:col>
      <xdr:colOff>228600</xdr:colOff>
      <xdr:row>36</xdr:row>
      <xdr:rowOff>152400</xdr:rowOff>
    </xdr:to>
    <xdr:sp macro="" textlink="">
      <xdr:nvSpPr>
        <xdr:cNvPr id="207995" name="Oval 23"/>
        <xdr:cNvSpPr>
          <a:spLocks noChangeArrowheads="1"/>
        </xdr:cNvSpPr>
      </xdr:nvSpPr>
      <xdr:spPr bwMode="auto">
        <a:xfrm>
          <a:off x="4514850" y="7010400"/>
          <a:ext cx="1809750" cy="409575"/>
        </a:xfrm>
        <a:prstGeom prst="ellipse">
          <a:avLst/>
        </a:prstGeom>
        <a:noFill/>
        <a:ln w="28575" algn="ctr">
          <a:solidFill>
            <a:srgbClr val="FF0000"/>
          </a:solidFill>
          <a:round/>
          <a:headEnd/>
          <a:tailEnd/>
        </a:ln>
      </xdr:spPr>
    </xdr:sp>
    <xdr:clientData/>
  </xdr:twoCellAnchor>
  <xdr:twoCellAnchor>
    <xdr:from>
      <xdr:col>8</xdr:col>
      <xdr:colOff>447675</xdr:colOff>
      <xdr:row>73</xdr:row>
      <xdr:rowOff>0</xdr:rowOff>
    </xdr:from>
    <xdr:to>
      <xdr:col>12</xdr:col>
      <xdr:colOff>428624</xdr:colOff>
      <xdr:row>76</xdr:row>
      <xdr:rowOff>66675</xdr:rowOff>
    </xdr:to>
    <xdr:sp macro="" textlink="">
      <xdr:nvSpPr>
        <xdr:cNvPr id="207996" name="Oval 26"/>
        <xdr:cNvSpPr>
          <a:spLocks noChangeArrowheads="1"/>
        </xdr:cNvSpPr>
      </xdr:nvSpPr>
      <xdr:spPr bwMode="auto">
        <a:xfrm>
          <a:off x="5095875" y="13773150"/>
          <a:ext cx="2419349" cy="552450"/>
        </a:xfrm>
        <a:prstGeom prst="ellipse">
          <a:avLst/>
        </a:prstGeom>
        <a:noFill/>
        <a:ln w="28575" algn="ctr">
          <a:solidFill>
            <a:srgbClr val="FF0000"/>
          </a:solidFill>
          <a:round/>
          <a:headEnd/>
          <a:tailEnd/>
        </a:ln>
      </xdr:spPr>
    </xdr:sp>
    <xdr:clientData/>
  </xdr:twoCellAnchor>
  <xdr:twoCellAnchor>
    <xdr:from>
      <xdr:col>13</xdr:col>
      <xdr:colOff>314325</xdr:colOff>
      <xdr:row>72</xdr:row>
      <xdr:rowOff>152400</xdr:rowOff>
    </xdr:from>
    <xdr:to>
      <xdr:col>14</xdr:col>
      <xdr:colOff>514350</xdr:colOff>
      <xdr:row>76</xdr:row>
      <xdr:rowOff>9525</xdr:rowOff>
    </xdr:to>
    <xdr:sp macro="" textlink="">
      <xdr:nvSpPr>
        <xdr:cNvPr id="207997" name="Oval 54"/>
        <xdr:cNvSpPr>
          <a:spLocks noChangeArrowheads="1"/>
        </xdr:cNvSpPr>
      </xdr:nvSpPr>
      <xdr:spPr bwMode="auto">
        <a:xfrm>
          <a:off x="8010525" y="13763625"/>
          <a:ext cx="809625" cy="504825"/>
        </a:xfrm>
        <a:prstGeom prst="ellipse">
          <a:avLst/>
        </a:prstGeom>
        <a:noFill/>
        <a:ln w="28575" algn="ctr">
          <a:solidFill>
            <a:srgbClr val="FF0000"/>
          </a:solidFill>
          <a:round/>
          <a:headEnd/>
          <a:tailEnd/>
        </a:ln>
      </xdr:spPr>
    </xdr:sp>
    <xdr:clientData/>
  </xdr:twoCellAnchor>
  <xdr:twoCellAnchor>
    <xdr:from>
      <xdr:col>15</xdr:col>
      <xdr:colOff>228600</xdr:colOff>
      <xdr:row>146</xdr:row>
      <xdr:rowOff>76200</xdr:rowOff>
    </xdr:from>
    <xdr:to>
      <xdr:col>18</xdr:col>
      <xdr:colOff>38100</xdr:colOff>
      <xdr:row>149</xdr:row>
      <xdr:rowOff>142875</xdr:rowOff>
    </xdr:to>
    <xdr:sp macro="" textlink="">
      <xdr:nvSpPr>
        <xdr:cNvPr id="207998" name="Oval 37"/>
        <xdr:cNvSpPr>
          <a:spLocks noChangeArrowheads="1"/>
        </xdr:cNvSpPr>
      </xdr:nvSpPr>
      <xdr:spPr bwMode="auto">
        <a:xfrm>
          <a:off x="9144000" y="26765250"/>
          <a:ext cx="1638300" cy="552450"/>
        </a:xfrm>
        <a:prstGeom prst="ellipse">
          <a:avLst/>
        </a:prstGeom>
        <a:noFill/>
        <a:ln w="28575" algn="ctr">
          <a:solidFill>
            <a:srgbClr val="FF0000"/>
          </a:solidFill>
          <a:round/>
          <a:headEnd/>
          <a:tailEnd/>
        </a:ln>
      </xdr:spPr>
    </xdr:sp>
    <xdr:clientData/>
  </xdr:twoCellAnchor>
  <xdr:twoCellAnchor>
    <xdr:from>
      <xdr:col>7</xdr:col>
      <xdr:colOff>333375</xdr:colOff>
      <xdr:row>180</xdr:row>
      <xdr:rowOff>95250</xdr:rowOff>
    </xdr:from>
    <xdr:to>
      <xdr:col>14</xdr:col>
      <xdr:colOff>419100</xdr:colOff>
      <xdr:row>186</xdr:row>
      <xdr:rowOff>95250</xdr:rowOff>
    </xdr:to>
    <xdr:sp macro="" textlink="">
      <xdr:nvSpPr>
        <xdr:cNvPr id="207999" name="Line 65"/>
        <xdr:cNvSpPr>
          <a:spLocks noChangeShapeType="1"/>
        </xdr:cNvSpPr>
      </xdr:nvSpPr>
      <xdr:spPr bwMode="auto">
        <a:xfrm flipH="1" flipV="1">
          <a:off x="3990975" y="46081950"/>
          <a:ext cx="4352925" cy="971550"/>
        </a:xfrm>
        <a:prstGeom prst="line">
          <a:avLst/>
        </a:prstGeom>
        <a:noFill/>
        <a:ln w="19050">
          <a:solidFill>
            <a:srgbClr val="000000"/>
          </a:solidFill>
          <a:round/>
          <a:headEnd/>
          <a:tailEnd type="triangle" w="med" len="med"/>
        </a:ln>
      </xdr:spPr>
    </xdr:sp>
    <xdr:clientData/>
  </xdr:twoCellAnchor>
  <xdr:twoCellAnchor>
    <xdr:from>
      <xdr:col>14</xdr:col>
      <xdr:colOff>361950</xdr:colOff>
      <xdr:row>185</xdr:row>
      <xdr:rowOff>95250</xdr:rowOff>
    </xdr:from>
    <xdr:to>
      <xdr:col>17</xdr:col>
      <xdr:colOff>190500</xdr:colOff>
      <xdr:row>187</xdr:row>
      <xdr:rowOff>142875</xdr:rowOff>
    </xdr:to>
    <xdr:sp macro="" textlink="">
      <xdr:nvSpPr>
        <xdr:cNvPr id="208000" name="Oval 64"/>
        <xdr:cNvSpPr>
          <a:spLocks noChangeArrowheads="1"/>
        </xdr:cNvSpPr>
      </xdr:nvSpPr>
      <xdr:spPr bwMode="auto">
        <a:xfrm>
          <a:off x="8286750" y="46891575"/>
          <a:ext cx="1657350" cy="371475"/>
        </a:xfrm>
        <a:prstGeom prst="ellipse">
          <a:avLst/>
        </a:prstGeom>
        <a:noFill/>
        <a:ln w="28575" algn="ctr">
          <a:solidFill>
            <a:srgbClr val="FF0000"/>
          </a:solidFill>
          <a:round/>
          <a:headEnd/>
          <a:tailEnd/>
        </a:ln>
      </xdr:spPr>
    </xdr:sp>
    <xdr:clientData/>
  </xdr:twoCellAnchor>
  <xdr:twoCellAnchor>
    <xdr:from>
      <xdr:col>1</xdr:col>
      <xdr:colOff>104775</xdr:colOff>
      <xdr:row>154</xdr:row>
      <xdr:rowOff>114300</xdr:rowOff>
    </xdr:from>
    <xdr:to>
      <xdr:col>9</xdr:col>
      <xdr:colOff>409575</xdr:colOff>
      <xdr:row>169</xdr:row>
      <xdr:rowOff>76200</xdr:rowOff>
    </xdr:to>
    <xdr:grpSp>
      <xdr:nvGrpSpPr>
        <xdr:cNvPr id="208002" name="Group 90"/>
        <xdr:cNvGrpSpPr>
          <a:grpSpLocks/>
        </xdr:cNvGrpSpPr>
      </xdr:nvGrpSpPr>
      <xdr:grpSpPr bwMode="auto">
        <a:xfrm>
          <a:off x="493395" y="28902660"/>
          <a:ext cx="5303520" cy="2476500"/>
          <a:chOff x="56" y="3735"/>
          <a:chExt cx="502" cy="251"/>
        </a:xfrm>
      </xdr:grpSpPr>
      <xdr:sp macro="" textlink="">
        <xdr:nvSpPr>
          <xdr:cNvPr id="207905" name="Rectangle 33"/>
          <xdr:cNvSpPr>
            <a:spLocks noChangeArrowheads="1"/>
          </xdr:cNvSpPr>
        </xdr:nvSpPr>
        <xdr:spPr bwMode="auto">
          <a:xfrm>
            <a:off x="56" y="3771"/>
            <a:ext cx="500" cy="215"/>
          </a:xfrm>
          <a:prstGeom prst="rect">
            <a:avLst/>
          </a:prstGeom>
          <a:solidFill>
            <a:sysClr val="window" lastClr="FFFFFF"/>
          </a:solidFill>
          <a:ln w="3175" algn="ctr">
            <a:solidFill>
              <a:srgbClr val="000000"/>
            </a:solidFill>
            <a:miter lim="800000"/>
            <a:headEnd/>
            <a:tailEnd/>
          </a:ln>
          <a:effectLst/>
        </xdr:spPr>
        <xdr:txBody>
          <a:bodyPr vertOverflow="clip" wrap="square" lIns="90000" tIns="46800" rIns="9000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Risikovurderinger foretas på ulike nivå i virksomheten (overordnet, avdeling, seksjon, prosess, prosjekt etc.), men tiltak kan treffe på tvers av nivå</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cs typeface="Arial"/>
              </a:rPr>
              <a:t>•  Årsaksanalyse kan benyttes for å finne de riktige tiltakene; Hvorfor er dette en risiko? Hvor trykker skoen? Hva er de bakenforliggende årsakene til at risikoen har oppstått?</a:t>
            </a:r>
          </a:p>
          <a:p>
            <a:pPr algn="l" rtl="0">
              <a:defRPr sz="1000"/>
            </a:pPr>
            <a:r>
              <a:rPr lang="nb-NO" sz="1100" b="0" i="0" u="none" strike="noStrike" baseline="0">
                <a:solidFill>
                  <a:srgbClr val="000000"/>
                </a:solidFill>
                <a:latin typeface="Arial"/>
                <a:cs typeface="Arial"/>
              </a:rPr>
              <a:t>• Det bør vurderes å gjennomføre en tiltaksprioritering/rimelighetsvurdering (kost/nytte) før det endelig besluttes hvilke tiltak som skal gjennomføres </a:t>
            </a:r>
          </a:p>
          <a:p>
            <a:pPr algn="l" rtl="0">
              <a:defRPr sz="1000"/>
            </a:pPr>
            <a:r>
              <a:rPr lang="nb-NO" sz="1100" b="0" i="0" u="none" strike="noStrike" baseline="0">
                <a:solidFill>
                  <a:srgbClr val="000000"/>
                </a:solidFill>
                <a:latin typeface="Arial"/>
                <a:ea typeface="+mn-ea"/>
                <a:cs typeface="Arial"/>
              </a:rPr>
              <a:t>• Husk at det for enkelte tiltak ikke er tilstrekkelig å utforme/gjennomføre selve tiltaket, eksempelvis utarbeide en ny prosedyre. Tiltaket må også implementeres, dvs. kommuniseres, tilgjengeliggjøres, forankres etc. Det kan også være behov for opplæring o.l. Det er også her viktig å tydelig definere ansvar.</a:t>
            </a:r>
          </a:p>
        </xdr:txBody>
      </xdr:sp>
      <xdr:sp macro="" textlink="">
        <xdr:nvSpPr>
          <xdr:cNvPr id="207906" name="Rectangle 34"/>
          <xdr:cNvSpPr>
            <a:spLocks noChangeArrowheads="1"/>
          </xdr:cNvSpPr>
        </xdr:nvSpPr>
        <xdr:spPr bwMode="auto">
          <a:xfrm>
            <a:off x="56" y="3735"/>
            <a:ext cx="502" cy="35"/>
          </a:xfrm>
          <a:prstGeom prst="rect">
            <a:avLst/>
          </a:prstGeom>
          <a:noFill/>
          <a:ln w="3175" algn="ctr">
            <a:solidFill>
              <a:srgbClr val="000000"/>
            </a:solidFill>
            <a:miter lim="800000"/>
            <a:headEnd/>
            <a:tailEnd/>
          </a:ln>
          <a:effectLst/>
        </xdr:spPr>
        <xdr:txBody>
          <a:bodyPr vertOverflow="clip" wrap="square" lIns="90000" tIns="46800" rIns="90000" bIns="0" anchor="t" upright="1"/>
          <a:lstStyle/>
          <a:p>
            <a:pPr algn="l" rtl="0">
              <a:defRPr sz="1000"/>
            </a:pPr>
            <a:r>
              <a:rPr lang="nb-NO" sz="1600" b="0" i="0" u="none" strike="noStrike" baseline="0">
                <a:solidFill>
                  <a:srgbClr val="000000"/>
                </a:solidFill>
                <a:latin typeface="Arial"/>
                <a:cs typeface="Arial"/>
              </a:rPr>
              <a:t> </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4: Råd og tips</a:t>
            </a:r>
            <a:endParaRPr lang="nb-NO" sz="1600" b="0" i="0" u="none" strike="noStrike" baseline="0">
              <a:solidFill>
                <a:srgbClr val="333333"/>
              </a:solidFill>
              <a:latin typeface="Arial"/>
              <a:cs typeface="Arial"/>
            </a:endParaRPr>
          </a:p>
          <a:p>
            <a:pPr algn="l" rtl="0">
              <a:defRPr sz="1000"/>
            </a:pPr>
            <a:endParaRPr lang="nb-NO" sz="1600" b="0" i="0" u="none" strike="noStrike" baseline="0">
              <a:solidFill>
                <a:srgbClr val="333333"/>
              </a:solidFill>
              <a:latin typeface="Arial"/>
              <a:cs typeface="Arial"/>
            </a:endParaRPr>
          </a:p>
        </xdr:txBody>
      </xdr:sp>
      <xdr:pic>
        <xdr:nvPicPr>
          <xdr:cNvPr id="208006" name="Picture 35" descr="j0297707"/>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68" y="3738"/>
            <a:ext cx="22" cy="29"/>
          </a:xfrm>
          <a:prstGeom prst="rect">
            <a:avLst/>
          </a:prstGeom>
          <a:noFill/>
          <a:ln w="3175" algn="ctr">
            <a:solidFill>
              <a:srgbClr val="000000"/>
            </a:solidFill>
            <a:miter lim="800000"/>
            <a:headEnd/>
            <a:tailEnd/>
          </a:ln>
        </xdr:spPr>
      </xdr:pic>
    </xdr:grpSp>
    <xdr:clientData/>
  </xdr:twoCellAnchor>
  <xdr:twoCellAnchor editAs="absolute">
    <xdr:from>
      <xdr:col>1</xdr:col>
      <xdr:colOff>28574</xdr:colOff>
      <xdr:row>3</xdr:row>
      <xdr:rowOff>38100</xdr:rowOff>
    </xdr:from>
    <xdr:to>
      <xdr:col>13</xdr:col>
      <xdr:colOff>478574</xdr:colOff>
      <xdr:row>8</xdr:row>
      <xdr:rowOff>2475</xdr:rowOff>
    </xdr:to>
    <xdr:grpSp>
      <xdr:nvGrpSpPr>
        <xdr:cNvPr id="62" name="Group 61"/>
        <xdr:cNvGrpSpPr/>
      </xdr:nvGrpSpPr>
      <xdr:grpSpPr>
        <a:xfrm>
          <a:off x="417194" y="678180"/>
          <a:ext cx="7948080" cy="802575"/>
          <a:chOff x="368300" y="757767"/>
          <a:chExt cx="7766017" cy="774000"/>
        </a:xfrm>
        <a:solidFill>
          <a:srgbClr val="333399"/>
        </a:solidFill>
      </xdr:grpSpPr>
      <xdr:sp macro="" textlink="">
        <xdr:nvSpPr>
          <xdr:cNvPr id="63" name="AutoShape 5">
            <a:hlinkClick xmlns:r="http://schemas.openxmlformats.org/officeDocument/2006/relationships" r:id="rId3"/>
          </xdr:cNvPr>
          <xdr:cNvSpPr>
            <a:spLocks noChangeArrowheads="1"/>
          </xdr:cNvSpPr>
        </xdr:nvSpPr>
        <xdr:spPr bwMode="auto">
          <a:xfrm>
            <a:off x="368300" y="757767"/>
            <a:ext cx="1756800" cy="774000"/>
          </a:xfrm>
          <a:prstGeom prst="homePlate">
            <a:avLst>
              <a:gd name="adj" fmla="val 5056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80000" rIns="72000" bIns="72000" anchor="ctr" anchorCtr="0" upright="1"/>
          <a:lstStyle/>
          <a:p>
            <a:pPr algn="ctr" rtl="0">
              <a:defRPr sz="1000"/>
            </a:pPr>
            <a:r>
              <a:rPr lang="nb-NO" sz="1100" b="1" i="0" u="none" strike="noStrike" baseline="0">
                <a:solidFill>
                  <a:srgbClr val="FFFFFF"/>
                </a:solidFill>
                <a:latin typeface="Arial"/>
                <a:cs typeface="Arial"/>
              </a:rPr>
              <a:t>Identifisere</a:t>
            </a:r>
          </a:p>
          <a:p>
            <a:pPr algn="ctr" rtl="0">
              <a:defRPr sz="1000"/>
            </a:pPr>
            <a:r>
              <a:rPr lang="nb-NO" sz="1100" b="1" i="0" u="none" strike="noStrike" baseline="0">
                <a:solidFill>
                  <a:srgbClr val="FFFFFF"/>
                </a:solidFill>
                <a:latin typeface="Arial"/>
                <a:cs typeface="Arial"/>
              </a:rPr>
              <a:t>mål/ krav</a:t>
            </a:r>
            <a:endParaRPr lang="nb-NO" sz="1100" b="0" i="0" u="none" strike="noStrike" baseline="0">
              <a:solidFill>
                <a:srgbClr val="FFFFFF"/>
              </a:solidFill>
              <a:latin typeface="Arial"/>
              <a:cs typeface="Arial"/>
            </a:endParaRPr>
          </a:p>
          <a:p>
            <a:pPr algn="l" rtl="0">
              <a:defRPr sz="1000"/>
            </a:pPr>
            <a:endParaRPr lang="nb-NO" sz="1100" b="0" i="0" u="none" strike="noStrike" baseline="0">
              <a:solidFill>
                <a:srgbClr val="FFFFFF"/>
              </a:solidFill>
              <a:latin typeface="Arial"/>
              <a:cs typeface="Arial"/>
            </a:endParaRPr>
          </a:p>
        </xdr:txBody>
      </xdr:sp>
      <xdr:sp macro="" textlink="">
        <xdr:nvSpPr>
          <xdr:cNvPr id="64" name="AutoShape 6">
            <a:hlinkClick xmlns:r="http://schemas.openxmlformats.org/officeDocument/2006/relationships" r:id="rId4"/>
          </xdr:cNvPr>
          <xdr:cNvSpPr>
            <a:spLocks noChangeArrowheads="1"/>
          </xdr:cNvSpPr>
        </xdr:nvSpPr>
        <xdr:spPr bwMode="auto">
          <a:xfrm>
            <a:off x="1870604" y="757767"/>
            <a:ext cx="1756800" cy="774000"/>
          </a:xfrm>
          <a:prstGeom prst="chevron">
            <a:avLst>
              <a:gd name="adj" fmla="val 5348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0" rIns="72000" bIns="72000" anchor="t" anchorCtr="0" upright="1"/>
          <a:lstStyle/>
          <a:p>
            <a:pPr marL="0" indent="0" algn="ctr" rtl="0">
              <a:defRPr sz="1000"/>
            </a:pPr>
            <a:r>
              <a:rPr lang="nb-NO" sz="1100" b="1" i="0" u="none" strike="noStrike" baseline="0">
                <a:solidFill>
                  <a:srgbClr val="FFFFFF"/>
                </a:solidFill>
                <a:latin typeface="Arial"/>
                <a:ea typeface="+mn-ea"/>
                <a:cs typeface="Arial"/>
              </a:rPr>
              <a:t>     Identifisere  risikoer og tiltak</a:t>
            </a:r>
          </a:p>
        </xdr:txBody>
      </xdr:sp>
      <xdr:sp macro="" textlink="">
        <xdr:nvSpPr>
          <xdr:cNvPr id="65" name="AutoShape 7">
            <a:hlinkClick xmlns:r="http://schemas.openxmlformats.org/officeDocument/2006/relationships" r:id="rId5"/>
          </xdr:cNvPr>
          <xdr:cNvSpPr>
            <a:spLocks noChangeArrowheads="1"/>
          </xdr:cNvSpPr>
        </xdr:nvSpPr>
        <xdr:spPr bwMode="auto">
          <a:xfrm>
            <a:off x="3372908" y="757767"/>
            <a:ext cx="1756800" cy="774000"/>
          </a:xfrm>
          <a:prstGeom prst="chevron">
            <a:avLst>
              <a:gd name="adj" fmla="val 5542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44000" rIns="72000" bIns="72000" anchor="t" anchorCtr="0" upright="1"/>
          <a:lstStyle/>
          <a:p>
            <a:pPr algn="ctr" rtl="0">
              <a:defRPr sz="1000"/>
            </a:pPr>
            <a:r>
              <a:rPr lang="nb-NO" sz="1100" b="1" i="0" u="none" strike="noStrike" baseline="0">
                <a:solidFill>
                  <a:srgbClr val="FFFFFF"/>
                </a:solidFill>
                <a:latin typeface="Arial"/>
                <a:cs typeface="Arial"/>
              </a:rPr>
              <a:t>Vurdere og prioritere       risikoer</a:t>
            </a:r>
            <a:endParaRPr lang="nb-NO" sz="11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66" name="AutoShape 8">
            <a:hlinkClick xmlns:r="http://schemas.openxmlformats.org/officeDocument/2006/relationships" r:id="rId6"/>
          </xdr:cNvPr>
          <xdr:cNvSpPr>
            <a:spLocks noChangeArrowheads="1"/>
          </xdr:cNvSpPr>
        </xdr:nvSpPr>
        <xdr:spPr bwMode="auto">
          <a:xfrm>
            <a:off x="4875212" y="757767"/>
            <a:ext cx="1798638" cy="774000"/>
          </a:xfrm>
          <a:prstGeom prst="chevron">
            <a:avLst>
              <a:gd name="adj" fmla="val 5411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44000" rIns="72000" bIns="0" anchor="t" anchorCtr="0" upright="1"/>
          <a:lstStyle/>
          <a:p>
            <a:pPr algn="ctr" rtl="0">
              <a:defRPr sz="1000"/>
            </a:pPr>
            <a:r>
              <a:rPr lang="nb-NO" sz="1200" b="0" i="0" u="none" strike="noStrike" baseline="0">
                <a:solidFill>
                  <a:srgbClr val="FFFFFF"/>
                </a:solidFill>
                <a:latin typeface="Arial"/>
                <a:cs typeface="Arial"/>
              </a:rPr>
              <a:t> </a:t>
            </a:r>
            <a:r>
              <a:rPr lang="nb-NO" sz="1100" b="1" i="0" u="none" strike="noStrike" baseline="0">
                <a:solidFill>
                  <a:srgbClr val="FFFFFF"/>
                </a:solidFill>
                <a:latin typeface="Arial"/>
                <a:cs typeface="Arial"/>
              </a:rPr>
              <a:t>Etablere</a:t>
            </a:r>
            <a:r>
              <a:rPr lang="nb-NO" sz="1200" b="1" i="0" u="none" strike="noStrike" baseline="0">
                <a:solidFill>
                  <a:srgbClr val="FFFFFF"/>
                </a:solidFill>
                <a:latin typeface="Arial"/>
                <a:cs typeface="Arial"/>
              </a:rPr>
              <a:t>          tiltak </a:t>
            </a: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67" name="AutoShape 9">
            <a:hlinkClick xmlns:r="http://schemas.openxmlformats.org/officeDocument/2006/relationships" r:id="rId7"/>
          </xdr:cNvPr>
          <xdr:cNvSpPr>
            <a:spLocks noChangeArrowheads="1"/>
          </xdr:cNvSpPr>
        </xdr:nvSpPr>
        <xdr:spPr bwMode="auto">
          <a:xfrm>
            <a:off x="6377517" y="757767"/>
            <a:ext cx="1756800" cy="774000"/>
          </a:xfrm>
          <a:prstGeom prst="chevron">
            <a:avLst>
              <a:gd name="adj" fmla="val 5609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0" tIns="144000" rIns="0" bIns="0" anchor="t" anchorCtr="0" upright="1"/>
          <a:lstStyle/>
          <a:p>
            <a:pPr algn="ctr" rtl="0">
              <a:defRPr sz="1000"/>
            </a:pPr>
            <a:r>
              <a:rPr lang="nb-NO" sz="1100" b="1" i="0" u="none" strike="noStrike" baseline="0">
                <a:solidFill>
                  <a:srgbClr val="FFFFFF"/>
                </a:solidFill>
                <a:latin typeface="Arial"/>
                <a:cs typeface="Arial"/>
              </a:rPr>
              <a:t>Rapportering        og         oppfølging </a:t>
            </a:r>
          </a:p>
          <a:p>
            <a:pPr algn="l" rtl="0">
              <a:defRPr sz="1000"/>
            </a:pPr>
            <a:r>
              <a:rPr lang="nb-NO" sz="1200" b="1" i="0" u="none" strike="noStrike" baseline="0">
                <a:solidFill>
                  <a:srgbClr val="FFFFFF"/>
                </a:solidFill>
                <a:latin typeface="Arial"/>
                <a:cs typeface="Arial"/>
              </a:rPr>
              <a:t>          </a:t>
            </a:r>
          </a:p>
        </xdr:txBody>
      </xdr:sp>
    </xdr:grpSp>
    <xdr:clientData/>
  </xdr:twoCellAnchor>
  <xdr:twoCellAnchor>
    <xdr:from>
      <xdr:col>9</xdr:col>
      <xdr:colOff>314325</xdr:colOff>
      <xdr:row>0</xdr:row>
      <xdr:rowOff>47625</xdr:rowOff>
    </xdr:from>
    <xdr:to>
      <xdr:col>11</xdr:col>
      <xdr:colOff>492125</xdr:colOff>
      <xdr:row>1</xdr:row>
      <xdr:rowOff>129117</xdr:rowOff>
    </xdr:to>
    <xdr:sp macro="" textlink="">
      <xdr:nvSpPr>
        <xdr:cNvPr id="68" name="Rounded Rectangle 67">
          <a:hlinkClick xmlns:r="http://schemas.openxmlformats.org/officeDocument/2006/relationships" r:id="rId8" tooltip="Gå til hovedmeny"/>
        </xdr:cNvPr>
        <xdr:cNvSpPr/>
      </xdr:nvSpPr>
      <xdr:spPr bwMode="auto">
        <a:xfrm>
          <a:off x="5572125" y="47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editAs="absolute">
    <xdr:from>
      <xdr:col>1</xdr:col>
      <xdr:colOff>85724</xdr:colOff>
      <xdr:row>177</xdr:row>
      <xdr:rowOff>133350</xdr:rowOff>
    </xdr:from>
    <xdr:to>
      <xdr:col>11</xdr:col>
      <xdr:colOff>455729</xdr:colOff>
      <xdr:row>178</xdr:row>
      <xdr:rowOff>587025</xdr:rowOff>
    </xdr:to>
    <xdr:grpSp>
      <xdr:nvGrpSpPr>
        <xdr:cNvPr id="129" name="Group 128"/>
        <xdr:cNvGrpSpPr/>
      </xdr:nvGrpSpPr>
      <xdr:grpSpPr>
        <a:xfrm>
          <a:off x="474344" y="32777430"/>
          <a:ext cx="6618405" cy="621315"/>
          <a:chOff x="368300" y="757767"/>
          <a:chExt cx="7764285" cy="774874"/>
        </a:xfrm>
      </xdr:grpSpPr>
      <xdr:sp macro="" textlink="">
        <xdr:nvSpPr>
          <xdr:cNvPr id="130" name="AutoShape 5">
            <a:hlinkClick xmlns:r="http://schemas.openxmlformats.org/officeDocument/2006/relationships" r:id="rId3"/>
          </xdr:cNvPr>
          <xdr:cNvSpPr>
            <a:spLocks noChangeArrowheads="1"/>
          </xdr:cNvSpPr>
        </xdr:nvSpPr>
        <xdr:spPr bwMode="auto">
          <a:xfrm>
            <a:off x="368300" y="757767"/>
            <a:ext cx="1755068" cy="774874"/>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31" name="AutoShape 6">
            <a:hlinkClick xmlns:r="http://schemas.openxmlformats.org/officeDocument/2006/relationships" r:id="rId4"/>
          </xdr:cNvPr>
          <xdr:cNvSpPr>
            <a:spLocks noChangeArrowheads="1"/>
          </xdr:cNvSpPr>
        </xdr:nvSpPr>
        <xdr:spPr bwMode="auto">
          <a:xfrm>
            <a:off x="1870604" y="757767"/>
            <a:ext cx="1755068" cy="774874"/>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32" name="AutoShape 7">
            <a:hlinkClick xmlns:r="http://schemas.openxmlformats.org/officeDocument/2006/relationships" r:id="rId5"/>
          </xdr:cNvPr>
          <xdr:cNvSpPr>
            <a:spLocks noChangeArrowheads="1"/>
          </xdr:cNvSpPr>
        </xdr:nvSpPr>
        <xdr:spPr bwMode="auto">
          <a:xfrm>
            <a:off x="3372908" y="757767"/>
            <a:ext cx="1755068" cy="774874"/>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33" name="AutoShape 8">
            <a:hlinkClick xmlns:r="http://schemas.openxmlformats.org/officeDocument/2006/relationships" r:id="rId6"/>
          </xdr:cNvPr>
          <xdr:cNvSpPr>
            <a:spLocks noChangeArrowheads="1"/>
          </xdr:cNvSpPr>
        </xdr:nvSpPr>
        <xdr:spPr bwMode="auto">
          <a:xfrm>
            <a:off x="4875212" y="757767"/>
            <a:ext cx="1755068" cy="774874"/>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34" name="AutoShape 9">
            <a:hlinkClick xmlns:r="http://schemas.openxmlformats.org/officeDocument/2006/relationships" r:id="rId7"/>
          </xdr:cNvPr>
          <xdr:cNvSpPr>
            <a:spLocks noChangeArrowheads="1"/>
          </xdr:cNvSpPr>
        </xdr:nvSpPr>
        <xdr:spPr bwMode="auto">
          <a:xfrm>
            <a:off x="6377517" y="757767"/>
            <a:ext cx="1755068" cy="774874"/>
          </a:xfrm>
          <a:prstGeom prst="chevron">
            <a:avLst>
              <a:gd name="adj" fmla="val 56098"/>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95250</xdr:colOff>
      <xdr:row>140</xdr:row>
      <xdr:rowOff>104775</xdr:rowOff>
    </xdr:from>
    <xdr:to>
      <xdr:col>11</xdr:col>
      <xdr:colOff>465255</xdr:colOff>
      <xdr:row>141</xdr:row>
      <xdr:rowOff>558450</xdr:rowOff>
    </xdr:to>
    <xdr:grpSp>
      <xdr:nvGrpSpPr>
        <xdr:cNvPr id="153" name="Group 152"/>
        <xdr:cNvGrpSpPr/>
      </xdr:nvGrpSpPr>
      <xdr:grpSpPr>
        <a:xfrm>
          <a:off x="483870" y="25944195"/>
          <a:ext cx="6618405" cy="621315"/>
          <a:chOff x="368300" y="757767"/>
          <a:chExt cx="7764285" cy="774874"/>
        </a:xfrm>
      </xdr:grpSpPr>
      <xdr:sp macro="" textlink="">
        <xdr:nvSpPr>
          <xdr:cNvPr id="154" name="AutoShape 5">
            <a:hlinkClick xmlns:r="http://schemas.openxmlformats.org/officeDocument/2006/relationships" r:id="rId3"/>
          </xdr:cNvPr>
          <xdr:cNvSpPr>
            <a:spLocks noChangeArrowheads="1"/>
          </xdr:cNvSpPr>
        </xdr:nvSpPr>
        <xdr:spPr bwMode="auto">
          <a:xfrm>
            <a:off x="368300" y="757767"/>
            <a:ext cx="1755068" cy="774874"/>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55" name="AutoShape 6">
            <a:hlinkClick xmlns:r="http://schemas.openxmlformats.org/officeDocument/2006/relationships" r:id="rId4"/>
          </xdr:cNvPr>
          <xdr:cNvSpPr>
            <a:spLocks noChangeArrowheads="1"/>
          </xdr:cNvSpPr>
        </xdr:nvSpPr>
        <xdr:spPr bwMode="auto">
          <a:xfrm>
            <a:off x="1870604" y="757767"/>
            <a:ext cx="1755068" cy="774874"/>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56" name="AutoShape 7">
            <a:hlinkClick xmlns:r="http://schemas.openxmlformats.org/officeDocument/2006/relationships" r:id="rId5"/>
          </xdr:cNvPr>
          <xdr:cNvSpPr>
            <a:spLocks noChangeArrowheads="1"/>
          </xdr:cNvSpPr>
        </xdr:nvSpPr>
        <xdr:spPr bwMode="auto">
          <a:xfrm>
            <a:off x="3372908" y="757767"/>
            <a:ext cx="1755068" cy="774874"/>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57" name="AutoShape 8">
            <a:hlinkClick xmlns:r="http://schemas.openxmlformats.org/officeDocument/2006/relationships" r:id="rId6"/>
          </xdr:cNvPr>
          <xdr:cNvSpPr>
            <a:spLocks noChangeArrowheads="1"/>
          </xdr:cNvSpPr>
        </xdr:nvSpPr>
        <xdr:spPr bwMode="auto">
          <a:xfrm>
            <a:off x="4875212" y="757767"/>
            <a:ext cx="1755068" cy="774874"/>
          </a:xfrm>
          <a:prstGeom prst="chevron">
            <a:avLst>
              <a:gd name="adj" fmla="val 54118"/>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58" name="AutoShape 9">
            <a:hlinkClick xmlns:r="http://schemas.openxmlformats.org/officeDocument/2006/relationships" r:id="rId7"/>
          </xdr:cNvPr>
          <xdr:cNvSpPr>
            <a:spLocks noChangeArrowheads="1"/>
          </xdr:cNvSpPr>
        </xdr:nvSpPr>
        <xdr:spPr bwMode="auto">
          <a:xfrm>
            <a:off x="6377517" y="757767"/>
            <a:ext cx="1755068" cy="774874"/>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123825</xdr:colOff>
      <xdr:row>100</xdr:row>
      <xdr:rowOff>81809</xdr:rowOff>
    </xdr:from>
    <xdr:to>
      <xdr:col>11</xdr:col>
      <xdr:colOff>493830</xdr:colOff>
      <xdr:row>101</xdr:row>
      <xdr:rowOff>535486</xdr:rowOff>
    </xdr:to>
    <xdr:grpSp>
      <xdr:nvGrpSpPr>
        <xdr:cNvPr id="159" name="Group 158"/>
        <xdr:cNvGrpSpPr/>
      </xdr:nvGrpSpPr>
      <xdr:grpSpPr>
        <a:xfrm>
          <a:off x="512445" y="18735569"/>
          <a:ext cx="6618405" cy="621317"/>
          <a:chOff x="368300" y="776816"/>
          <a:chExt cx="7764285" cy="774875"/>
        </a:xfrm>
      </xdr:grpSpPr>
      <xdr:sp macro="" textlink="">
        <xdr:nvSpPr>
          <xdr:cNvPr id="160" name="AutoShape 5">
            <a:hlinkClick xmlns:r="http://schemas.openxmlformats.org/officeDocument/2006/relationships" r:id="rId3"/>
          </xdr:cNvPr>
          <xdr:cNvSpPr>
            <a:spLocks noChangeArrowheads="1"/>
          </xdr:cNvSpPr>
        </xdr:nvSpPr>
        <xdr:spPr bwMode="auto">
          <a:xfrm>
            <a:off x="368300" y="776817"/>
            <a:ext cx="1755068" cy="774874"/>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1" name="AutoShape 6">
            <a:hlinkClick xmlns:r="http://schemas.openxmlformats.org/officeDocument/2006/relationships" r:id="rId4"/>
          </xdr:cNvPr>
          <xdr:cNvSpPr>
            <a:spLocks noChangeArrowheads="1"/>
          </xdr:cNvSpPr>
        </xdr:nvSpPr>
        <xdr:spPr bwMode="auto">
          <a:xfrm>
            <a:off x="1870604" y="776816"/>
            <a:ext cx="1755068" cy="774872"/>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62" name="AutoShape 7">
            <a:hlinkClick xmlns:r="http://schemas.openxmlformats.org/officeDocument/2006/relationships" r:id="rId5"/>
          </xdr:cNvPr>
          <xdr:cNvSpPr>
            <a:spLocks noChangeArrowheads="1"/>
          </xdr:cNvSpPr>
        </xdr:nvSpPr>
        <xdr:spPr bwMode="auto">
          <a:xfrm>
            <a:off x="3372908" y="776816"/>
            <a:ext cx="1755068" cy="774872"/>
          </a:xfrm>
          <a:prstGeom prst="chevron">
            <a:avLst>
              <a:gd name="adj" fmla="val 55422"/>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3" name="AutoShape 8">
            <a:hlinkClick xmlns:r="http://schemas.openxmlformats.org/officeDocument/2006/relationships" r:id="rId6"/>
          </xdr:cNvPr>
          <xdr:cNvSpPr>
            <a:spLocks noChangeArrowheads="1"/>
          </xdr:cNvSpPr>
        </xdr:nvSpPr>
        <xdr:spPr bwMode="auto">
          <a:xfrm>
            <a:off x="4875212" y="776816"/>
            <a:ext cx="1755068" cy="774872"/>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4" name="AutoShape 9">
            <a:hlinkClick xmlns:r="http://schemas.openxmlformats.org/officeDocument/2006/relationships" r:id="rId7"/>
          </xdr:cNvPr>
          <xdr:cNvSpPr>
            <a:spLocks noChangeArrowheads="1"/>
          </xdr:cNvSpPr>
        </xdr:nvSpPr>
        <xdr:spPr bwMode="auto">
          <a:xfrm>
            <a:off x="6377517" y="776816"/>
            <a:ext cx="1755068" cy="774873"/>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76200</xdr:colOff>
      <xdr:row>67</xdr:row>
      <xdr:rowOff>28575</xdr:rowOff>
    </xdr:from>
    <xdr:to>
      <xdr:col>11</xdr:col>
      <xdr:colOff>446205</xdr:colOff>
      <xdr:row>67</xdr:row>
      <xdr:rowOff>644176</xdr:rowOff>
    </xdr:to>
    <xdr:grpSp>
      <xdr:nvGrpSpPr>
        <xdr:cNvPr id="165" name="Group 164"/>
        <xdr:cNvGrpSpPr/>
      </xdr:nvGrpSpPr>
      <xdr:grpSpPr>
        <a:xfrm>
          <a:off x="464820" y="12418695"/>
          <a:ext cx="6618405" cy="615601"/>
          <a:chOff x="368300" y="757767"/>
          <a:chExt cx="7764285" cy="774874"/>
        </a:xfrm>
      </xdr:grpSpPr>
      <xdr:sp macro="" textlink="">
        <xdr:nvSpPr>
          <xdr:cNvPr id="166" name="AutoShape 5">
            <a:hlinkClick xmlns:r="http://schemas.openxmlformats.org/officeDocument/2006/relationships" r:id="rId3"/>
          </xdr:cNvPr>
          <xdr:cNvSpPr>
            <a:spLocks noChangeArrowheads="1"/>
          </xdr:cNvSpPr>
        </xdr:nvSpPr>
        <xdr:spPr bwMode="auto">
          <a:xfrm>
            <a:off x="368300" y="757767"/>
            <a:ext cx="1755068" cy="774873"/>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7" name="AutoShape 6">
            <a:hlinkClick xmlns:r="http://schemas.openxmlformats.org/officeDocument/2006/relationships" r:id="rId4"/>
          </xdr:cNvPr>
          <xdr:cNvSpPr>
            <a:spLocks noChangeArrowheads="1"/>
          </xdr:cNvSpPr>
        </xdr:nvSpPr>
        <xdr:spPr bwMode="auto">
          <a:xfrm>
            <a:off x="1870604" y="757767"/>
            <a:ext cx="1755068" cy="774873"/>
          </a:xfrm>
          <a:prstGeom prst="chevron">
            <a:avLst>
              <a:gd name="adj" fmla="val 53488"/>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68" name="AutoShape 7">
            <a:hlinkClick xmlns:r="http://schemas.openxmlformats.org/officeDocument/2006/relationships" r:id="rId5"/>
          </xdr:cNvPr>
          <xdr:cNvSpPr>
            <a:spLocks noChangeArrowheads="1"/>
          </xdr:cNvSpPr>
        </xdr:nvSpPr>
        <xdr:spPr bwMode="auto">
          <a:xfrm>
            <a:off x="3372908" y="757767"/>
            <a:ext cx="1755068" cy="774873"/>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9" name="AutoShape 8">
            <a:hlinkClick xmlns:r="http://schemas.openxmlformats.org/officeDocument/2006/relationships" r:id="rId6"/>
          </xdr:cNvPr>
          <xdr:cNvSpPr>
            <a:spLocks noChangeArrowheads="1"/>
          </xdr:cNvSpPr>
        </xdr:nvSpPr>
        <xdr:spPr bwMode="auto">
          <a:xfrm>
            <a:off x="4875212" y="757767"/>
            <a:ext cx="1755068" cy="774873"/>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0" name="AutoShape 9">
            <a:hlinkClick xmlns:r="http://schemas.openxmlformats.org/officeDocument/2006/relationships" r:id="rId7"/>
          </xdr:cNvPr>
          <xdr:cNvSpPr>
            <a:spLocks noChangeArrowheads="1"/>
          </xdr:cNvSpPr>
        </xdr:nvSpPr>
        <xdr:spPr bwMode="auto">
          <a:xfrm>
            <a:off x="6377517" y="757767"/>
            <a:ext cx="1755068" cy="774874"/>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19050</xdr:colOff>
      <xdr:row>30</xdr:row>
      <xdr:rowOff>123825</xdr:rowOff>
    </xdr:from>
    <xdr:to>
      <xdr:col>11</xdr:col>
      <xdr:colOff>389055</xdr:colOff>
      <xdr:row>31</xdr:row>
      <xdr:rowOff>577500</xdr:rowOff>
    </xdr:to>
    <xdr:grpSp>
      <xdr:nvGrpSpPr>
        <xdr:cNvPr id="171" name="Group 170"/>
        <xdr:cNvGrpSpPr/>
      </xdr:nvGrpSpPr>
      <xdr:grpSpPr>
        <a:xfrm>
          <a:off x="407670" y="5777865"/>
          <a:ext cx="6618405" cy="621315"/>
          <a:chOff x="368300" y="757767"/>
          <a:chExt cx="7764285" cy="774873"/>
        </a:xfrm>
      </xdr:grpSpPr>
      <xdr:sp macro="" textlink="">
        <xdr:nvSpPr>
          <xdr:cNvPr id="172" name="AutoShape 5">
            <a:hlinkClick xmlns:r="http://schemas.openxmlformats.org/officeDocument/2006/relationships" r:id="rId3"/>
          </xdr:cNvPr>
          <xdr:cNvSpPr>
            <a:spLocks noChangeArrowheads="1"/>
          </xdr:cNvSpPr>
        </xdr:nvSpPr>
        <xdr:spPr bwMode="auto">
          <a:xfrm>
            <a:off x="368300" y="757767"/>
            <a:ext cx="1755068" cy="774873"/>
          </a:xfrm>
          <a:prstGeom prst="homePlate">
            <a:avLst>
              <a:gd name="adj" fmla="val 50562"/>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3" name="AutoShape 6">
            <a:hlinkClick xmlns:r="http://schemas.openxmlformats.org/officeDocument/2006/relationships" r:id="rId4"/>
          </xdr:cNvPr>
          <xdr:cNvSpPr>
            <a:spLocks noChangeArrowheads="1"/>
          </xdr:cNvSpPr>
        </xdr:nvSpPr>
        <xdr:spPr bwMode="auto">
          <a:xfrm>
            <a:off x="1870604" y="757767"/>
            <a:ext cx="1755068" cy="774873"/>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74" name="AutoShape 7">
            <a:hlinkClick xmlns:r="http://schemas.openxmlformats.org/officeDocument/2006/relationships" r:id="rId5"/>
          </xdr:cNvPr>
          <xdr:cNvSpPr>
            <a:spLocks noChangeArrowheads="1"/>
          </xdr:cNvSpPr>
        </xdr:nvSpPr>
        <xdr:spPr bwMode="auto">
          <a:xfrm>
            <a:off x="3372908" y="757767"/>
            <a:ext cx="1755068" cy="774873"/>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5" name="AutoShape 8">
            <a:hlinkClick xmlns:r="http://schemas.openxmlformats.org/officeDocument/2006/relationships" r:id="rId6"/>
          </xdr:cNvPr>
          <xdr:cNvSpPr>
            <a:spLocks noChangeArrowheads="1"/>
          </xdr:cNvSpPr>
        </xdr:nvSpPr>
        <xdr:spPr bwMode="auto">
          <a:xfrm>
            <a:off x="4875212" y="757767"/>
            <a:ext cx="1755068" cy="774873"/>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6" name="AutoShape 9">
            <a:hlinkClick xmlns:r="http://schemas.openxmlformats.org/officeDocument/2006/relationships" r:id="rId7"/>
          </xdr:cNvPr>
          <xdr:cNvSpPr>
            <a:spLocks noChangeArrowheads="1"/>
          </xdr:cNvSpPr>
        </xdr:nvSpPr>
        <xdr:spPr bwMode="auto">
          <a:xfrm>
            <a:off x="6377517" y="757767"/>
            <a:ext cx="1755068" cy="774873"/>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xdr:from>
      <xdr:col>12</xdr:col>
      <xdr:colOff>190500</xdr:colOff>
      <xdr:row>31</xdr:row>
      <xdr:rowOff>200025</xdr:rowOff>
    </xdr:from>
    <xdr:to>
      <xdr:col>14</xdr:col>
      <xdr:colOff>0</xdr:colOff>
      <xdr:row>31</xdr:row>
      <xdr:rowOff>561975</xdr:rowOff>
    </xdr:to>
    <xdr:sp macro="" textlink="">
      <xdr:nvSpPr>
        <xdr:cNvPr id="179" name="Rounded Rectangle 178">
          <a:hlinkClick xmlns:r="http://schemas.openxmlformats.org/officeDocument/2006/relationships" r:id="rId9" tooltip="Tilbake til toppen av siden"/>
        </xdr:cNvPr>
        <xdr:cNvSpPr/>
      </xdr:nvSpPr>
      <xdr:spPr bwMode="auto">
        <a:xfrm>
          <a:off x="7277100" y="5448300"/>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266700</xdr:colOff>
      <xdr:row>67</xdr:row>
      <xdr:rowOff>257175</xdr:rowOff>
    </xdr:from>
    <xdr:to>
      <xdr:col>14</xdr:col>
      <xdr:colOff>76200</xdr:colOff>
      <xdr:row>67</xdr:row>
      <xdr:rowOff>619125</xdr:rowOff>
    </xdr:to>
    <xdr:sp macro="" textlink="">
      <xdr:nvSpPr>
        <xdr:cNvPr id="180" name="Rounded Rectangle 179">
          <a:hlinkClick xmlns:r="http://schemas.openxmlformats.org/officeDocument/2006/relationships" r:id="rId9" tooltip="Tilbake til toppen av siden"/>
        </xdr:cNvPr>
        <xdr:cNvSpPr/>
      </xdr:nvSpPr>
      <xdr:spPr bwMode="auto">
        <a:xfrm>
          <a:off x="7353300" y="12192000"/>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180975</xdr:colOff>
      <xdr:row>101</xdr:row>
      <xdr:rowOff>142875</xdr:rowOff>
    </xdr:from>
    <xdr:to>
      <xdr:col>13</xdr:col>
      <xdr:colOff>600075</xdr:colOff>
      <xdr:row>101</xdr:row>
      <xdr:rowOff>504825</xdr:rowOff>
    </xdr:to>
    <xdr:sp macro="" textlink="">
      <xdr:nvSpPr>
        <xdr:cNvPr id="181" name="Rounded Rectangle 180">
          <a:hlinkClick xmlns:r="http://schemas.openxmlformats.org/officeDocument/2006/relationships" r:id="rId9" tooltip="Tilbake til toppen av siden"/>
        </xdr:cNvPr>
        <xdr:cNvSpPr/>
      </xdr:nvSpPr>
      <xdr:spPr bwMode="auto">
        <a:xfrm>
          <a:off x="7267575" y="18326100"/>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114300</xdr:colOff>
      <xdr:row>141</xdr:row>
      <xdr:rowOff>123825</xdr:rowOff>
    </xdr:from>
    <xdr:to>
      <xdr:col>13</xdr:col>
      <xdr:colOff>533400</xdr:colOff>
      <xdr:row>141</xdr:row>
      <xdr:rowOff>485775</xdr:rowOff>
    </xdr:to>
    <xdr:sp macro="" textlink="">
      <xdr:nvSpPr>
        <xdr:cNvPr id="182" name="Rounded Rectangle 181">
          <a:hlinkClick xmlns:r="http://schemas.openxmlformats.org/officeDocument/2006/relationships" r:id="rId9" tooltip="Tilbake til toppen av siden"/>
        </xdr:cNvPr>
        <xdr:cNvSpPr/>
      </xdr:nvSpPr>
      <xdr:spPr bwMode="auto">
        <a:xfrm>
          <a:off x="7200900" y="25460325"/>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57150</xdr:colOff>
      <xdr:row>178</xdr:row>
      <xdr:rowOff>152400</xdr:rowOff>
    </xdr:from>
    <xdr:to>
      <xdr:col>13</xdr:col>
      <xdr:colOff>476250</xdr:colOff>
      <xdr:row>178</xdr:row>
      <xdr:rowOff>514350</xdr:rowOff>
    </xdr:to>
    <xdr:sp macro="" textlink="">
      <xdr:nvSpPr>
        <xdr:cNvPr id="183" name="Rounded Rectangle 182">
          <a:hlinkClick xmlns:r="http://schemas.openxmlformats.org/officeDocument/2006/relationships" r:id="rId9" tooltip="Tilbake til toppen av siden"/>
        </xdr:cNvPr>
        <xdr:cNvSpPr/>
      </xdr:nvSpPr>
      <xdr:spPr bwMode="auto">
        <a:xfrm>
          <a:off x="7143750" y="32089725"/>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editAs="oneCell">
    <xdr:from>
      <xdr:col>9</xdr:col>
      <xdr:colOff>525781</xdr:colOff>
      <xdr:row>110</xdr:row>
      <xdr:rowOff>144781</xdr:rowOff>
    </xdr:from>
    <xdr:to>
      <xdr:col>14</xdr:col>
      <xdr:colOff>67884</xdr:colOff>
      <xdr:row>122</xdr:row>
      <xdr:rowOff>144780</xdr:rowOff>
    </xdr:to>
    <xdr:pic>
      <xdr:nvPicPr>
        <xdr:cNvPr id="2" name="Picture 1"/>
        <xdr:cNvPicPr>
          <a:picLocks noChangeAspect="1"/>
        </xdr:cNvPicPr>
      </xdr:nvPicPr>
      <xdr:blipFill>
        <a:blip xmlns:r="http://schemas.openxmlformats.org/officeDocument/2006/relationships" r:embed="rId10"/>
        <a:stretch>
          <a:fillRect/>
        </a:stretch>
      </xdr:blipFill>
      <xdr:spPr>
        <a:xfrm>
          <a:off x="5913121" y="20955001"/>
          <a:ext cx="2666303" cy="2011679"/>
        </a:xfrm>
        <a:prstGeom prst="rect">
          <a:avLst/>
        </a:prstGeom>
      </xdr:spPr>
    </xdr:pic>
    <xdr:clientData/>
  </xdr:twoCellAnchor>
  <xdr:twoCellAnchor editAs="oneCell">
    <xdr:from>
      <xdr:col>10</xdr:col>
      <xdr:colOff>289560</xdr:colOff>
      <xdr:row>151</xdr:row>
      <xdr:rowOff>106681</xdr:rowOff>
    </xdr:from>
    <xdr:to>
      <xdr:col>16</xdr:col>
      <xdr:colOff>60733</xdr:colOff>
      <xdr:row>169</xdr:row>
      <xdr:rowOff>99061</xdr:rowOff>
    </xdr:to>
    <xdr:pic>
      <xdr:nvPicPr>
        <xdr:cNvPr id="3" name="Picture 2"/>
        <xdr:cNvPicPr>
          <a:picLocks noChangeAspect="1"/>
        </xdr:cNvPicPr>
      </xdr:nvPicPr>
      <xdr:blipFill>
        <a:blip xmlns:r="http://schemas.openxmlformats.org/officeDocument/2006/relationships" r:embed="rId11"/>
        <a:stretch>
          <a:fillRect/>
        </a:stretch>
      </xdr:blipFill>
      <xdr:spPr>
        <a:xfrm>
          <a:off x="6301740" y="28392121"/>
          <a:ext cx="3520213" cy="3009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476250</xdr:colOff>
      <xdr:row>41</xdr:row>
      <xdr:rowOff>142875</xdr:rowOff>
    </xdr:to>
    <xdr:graphicFrame macro="">
      <xdr:nvGraphicFramePr>
        <xdr:cNvPr id="45262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180975</xdr:colOff>
      <xdr:row>0</xdr:row>
      <xdr:rowOff>38100</xdr:rowOff>
    </xdr:from>
    <xdr:to>
      <xdr:col>11</xdr:col>
      <xdr:colOff>111125</xdr:colOff>
      <xdr:row>1</xdr:row>
      <xdr:rowOff>24342</xdr:rowOff>
    </xdr:to>
    <xdr:sp macro="" textlink="">
      <xdr:nvSpPr>
        <xdr:cNvPr id="3" name="Rounded Rectangle 2">
          <a:hlinkClick xmlns:r="http://schemas.openxmlformats.org/officeDocument/2006/relationships" r:id="rId2" tooltip="Gå til hovedmeny"/>
        </xdr:cNvPr>
        <xdr:cNvSpPr/>
      </xdr:nvSpPr>
      <xdr:spPr bwMode="auto">
        <a:xfrm>
          <a:off x="7696200" y="38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133350</xdr:rowOff>
    </xdr:from>
    <xdr:to>
      <xdr:col>11</xdr:col>
      <xdr:colOff>111125</xdr:colOff>
      <xdr:row>2</xdr:row>
      <xdr:rowOff>129117</xdr:rowOff>
    </xdr:to>
    <xdr:sp macro="" textlink="">
      <xdr:nvSpPr>
        <xdr:cNvPr id="4" name="Rounded Rectangle 3">
          <a:hlinkClick xmlns:r="http://schemas.openxmlformats.org/officeDocument/2006/relationships" r:id="rId3" tooltip="Gå til hovedmeny"/>
        </xdr:cNvPr>
        <xdr:cNvSpPr/>
      </xdr:nvSpPr>
      <xdr:spPr bwMode="auto">
        <a:xfrm>
          <a:off x="6677025" y="4857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twoCellAnchor editAs="oneCell">
    <xdr:from>
      <xdr:col>15</xdr:col>
      <xdr:colOff>0</xdr:colOff>
      <xdr:row>0</xdr:row>
      <xdr:rowOff>0</xdr:rowOff>
    </xdr:from>
    <xdr:to>
      <xdr:col>16</xdr:col>
      <xdr:colOff>9525</xdr:colOff>
      <xdr:row>1</xdr:row>
      <xdr:rowOff>9525</xdr:rowOff>
    </xdr:to>
    <xdr:pic>
      <xdr:nvPicPr>
        <xdr:cNvPr id="2" name="Picture 16"/>
        <xdr:cNvPicPr>
          <a:picLocks noChangeAspect="1" noChangeArrowheads="1"/>
        </xdr:cNvPicPr>
      </xdr:nvPicPr>
      <xdr:blipFill>
        <a:blip xmlns:r="http://schemas.openxmlformats.org/officeDocument/2006/relationships" r:embed="rId4" cstate="print"/>
        <a:srcRect/>
        <a:stretch>
          <a:fillRect/>
        </a:stretch>
      </xdr:blipFill>
      <xdr:spPr bwMode="auto">
        <a:xfrm>
          <a:off x="11620500" y="0"/>
          <a:ext cx="657225" cy="361950"/>
        </a:xfrm>
        <a:prstGeom prst="rect">
          <a:avLst/>
        </a:prstGeom>
        <a:noFill/>
      </xdr:spPr>
    </xdr:pic>
    <xdr:clientData/>
  </xdr:twoCellAnchor>
</xdr:wsDr>
</file>

<file path=xl/drawings/drawing1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45363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0.8535</cdr:y>
    </cdr:to>
    <cdr:sp macro="" textlink="">
      <cdr:nvSpPr>
        <cdr:cNvPr id="453634" name="Text Box 2"/>
        <cdr:cNvSpPr txBox="1">
          <a:spLocks xmlns:a="http://schemas.openxmlformats.org/drawingml/2006/main" noChangeArrowheads="1"/>
        </cdr:cNvSpPr>
      </cdr:nvSpPr>
      <cdr:spPr bwMode="auto">
        <a:xfrm xmlns:a="http://schemas.openxmlformats.org/drawingml/2006/main">
          <a:off x="2988477" y="2795972"/>
          <a:ext cx="487394" cy="3126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45363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45363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45363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45363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45363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45364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45364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45364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59393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38100</xdr:rowOff>
    </xdr:from>
    <xdr:to>
      <xdr:col>11</xdr:col>
      <xdr:colOff>101600</xdr:colOff>
      <xdr:row>1</xdr:row>
      <xdr:rowOff>24342</xdr:rowOff>
    </xdr:to>
    <xdr:sp macro="" textlink="">
      <xdr:nvSpPr>
        <xdr:cNvPr id="3" name="Rounded Rectangle 2">
          <a:hlinkClick xmlns:r="http://schemas.openxmlformats.org/officeDocument/2006/relationships" r:id="rId2" tooltip="Gå til hovedmeny"/>
        </xdr:cNvPr>
        <xdr:cNvSpPr/>
      </xdr:nvSpPr>
      <xdr:spPr bwMode="auto">
        <a:xfrm>
          <a:off x="7686675" y="38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123825</xdr:rowOff>
    </xdr:from>
    <xdr:to>
      <xdr:col>11</xdr:col>
      <xdr:colOff>111125</xdr:colOff>
      <xdr:row>2</xdr:row>
      <xdr:rowOff>119592</xdr:rowOff>
    </xdr:to>
    <xdr:sp macro="" textlink="">
      <xdr:nvSpPr>
        <xdr:cNvPr id="4" name="Rounded Rectangle 3">
          <a:hlinkClick xmlns:r="http://schemas.openxmlformats.org/officeDocument/2006/relationships" r:id="rId3" tooltip="Gå til hovedmeny"/>
        </xdr:cNvPr>
        <xdr:cNvSpPr/>
      </xdr:nvSpPr>
      <xdr:spPr bwMode="auto">
        <a:xfrm>
          <a:off x="9124950" y="4762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59494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59494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59494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59494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59494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59495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59495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59495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59495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59495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59598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28575</xdr:rowOff>
    </xdr:from>
    <xdr:to>
      <xdr:col>11</xdr:col>
      <xdr:colOff>82550</xdr:colOff>
      <xdr:row>1</xdr:row>
      <xdr:rowOff>14817</xdr:rowOff>
    </xdr:to>
    <xdr:sp macro="" textlink="">
      <xdr:nvSpPr>
        <xdr:cNvPr id="3" name="Rounded Rectangle 2">
          <a:hlinkClick xmlns:r="http://schemas.openxmlformats.org/officeDocument/2006/relationships" r:id="rId2" tooltip="Gå til hovedmeny"/>
        </xdr:cNvPr>
        <xdr:cNvSpPr/>
      </xdr:nvSpPr>
      <xdr:spPr bwMode="auto">
        <a:xfrm>
          <a:off x="766762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152400</xdr:colOff>
      <xdr:row>1</xdr:row>
      <xdr:rowOff>104775</xdr:rowOff>
    </xdr:from>
    <xdr:to>
      <xdr:col>11</xdr:col>
      <xdr:colOff>82550</xdr:colOff>
      <xdr:row>2</xdr:row>
      <xdr:rowOff>100542</xdr:rowOff>
    </xdr:to>
    <xdr:sp macro="" textlink="">
      <xdr:nvSpPr>
        <xdr:cNvPr id="4" name="Rounded Rectangle 3">
          <a:hlinkClick xmlns:r="http://schemas.openxmlformats.org/officeDocument/2006/relationships" r:id="rId3" tooltip="Gå til hovedmeny"/>
        </xdr:cNvPr>
        <xdr:cNvSpPr/>
      </xdr:nvSpPr>
      <xdr:spPr bwMode="auto">
        <a:xfrm>
          <a:off x="9105900" y="4572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0.14867</cdr:x>
      <cdr:y>0.19349</cdr:y>
    </cdr:from>
    <cdr:to>
      <cdr:x>0.24957</cdr:x>
      <cdr:y>0.28357</cdr:y>
    </cdr:to>
    <cdr:sp macro="" textlink="">
      <cdr:nvSpPr>
        <cdr:cNvPr id="596993" name="Text Box 1"/>
        <cdr:cNvSpPr txBox="1">
          <a:spLocks xmlns:a="http://schemas.openxmlformats.org/drawingml/2006/main" noChangeArrowheads="1"/>
        </cdr:cNvSpPr>
      </cdr:nvSpPr>
      <cdr:spPr bwMode="auto">
        <a:xfrm xmlns:a="http://schemas.openxmlformats.org/drawingml/2006/main">
          <a:off x="626253" y="707196"/>
          <a:ext cx="422886" cy="3277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0.76512</cdr:y>
    </cdr:from>
    <cdr:to>
      <cdr:x>0.82861</cdr:x>
      <cdr:y>0.85204</cdr:y>
    </cdr:to>
    <cdr:sp macro="" textlink="">
      <cdr:nvSpPr>
        <cdr:cNvPr id="596994" name="Text Box 2"/>
        <cdr:cNvSpPr txBox="1">
          <a:spLocks xmlns:a="http://schemas.openxmlformats.org/drawingml/2006/main" noChangeArrowheads="1"/>
        </cdr:cNvSpPr>
      </cdr:nvSpPr>
      <cdr:spPr bwMode="auto">
        <a:xfrm xmlns:a="http://schemas.openxmlformats.org/drawingml/2006/main">
          <a:off x="2988477" y="2787113"/>
          <a:ext cx="487394"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0.32593</cdr:y>
    </cdr:from>
    <cdr:to>
      <cdr:x>0.27181</cdr:x>
      <cdr:y>0.36829</cdr:y>
    </cdr:to>
    <cdr:sp macro="" textlink="">
      <cdr:nvSpPr>
        <cdr:cNvPr id="596995" name="Text Box 3"/>
        <cdr:cNvSpPr txBox="1">
          <a:spLocks xmlns:a="http://schemas.openxmlformats.org/drawingml/2006/main" noChangeArrowheads="1"/>
        </cdr:cNvSpPr>
      </cdr:nvSpPr>
      <cdr:spPr bwMode="auto">
        <a:xfrm xmlns:a="http://schemas.openxmlformats.org/drawingml/2006/main">
          <a:off x="667210" y="1189085"/>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0.54553</cdr:y>
    </cdr:from>
    <cdr:to>
      <cdr:x>0.25031</cdr:x>
      <cdr:y>0.58862</cdr:y>
    </cdr:to>
    <cdr:sp macro="" textlink="">
      <cdr:nvSpPr>
        <cdr:cNvPr id="596996" name="Text Box 4"/>
        <cdr:cNvSpPr txBox="1">
          <a:spLocks xmlns:a="http://schemas.openxmlformats.org/drawingml/2006/main" noChangeArrowheads="1"/>
        </cdr:cNvSpPr>
      </cdr:nvSpPr>
      <cdr:spPr bwMode="auto">
        <a:xfrm xmlns:a="http://schemas.openxmlformats.org/drawingml/2006/main">
          <a:off x="629325" y="1988099"/>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0.43548</cdr:y>
    </cdr:from>
    <cdr:to>
      <cdr:x>0.25177</cdr:x>
      <cdr:y>0.48564</cdr:y>
    </cdr:to>
    <cdr:sp macro="" textlink="">
      <cdr:nvSpPr>
        <cdr:cNvPr id="596997" name="Text Box 5"/>
        <cdr:cNvSpPr txBox="1">
          <a:spLocks xmlns:a="http://schemas.openxmlformats.org/drawingml/2006/main" noChangeArrowheads="1"/>
        </cdr:cNvSpPr>
      </cdr:nvSpPr>
      <cdr:spPr bwMode="auto">
        <a:xfrm xmlns:a="http://schemas.openxmlformats.org/drawingml/2006/main">
          <a:off x="481878" y="1587706"/>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0.65703</cdr:y>
    </cdr:from>
    <cdr:to>
      <cdr:x>0.25031</cdr:x>
      <cdr:y>0.73713</cdr:y>
    </cdr:to>
    <cdr:sp macro="" textlink="">
      <cdr:nvSpPr>
        <cdr:cNvPr id="596998" name="Text Box 6"/>
        <cdr:cNvSpPr txBox="1">
          <a:spLocks xmlns:a="http://schemas.openxmlformats.org/drawingml/2006/main" noChangeArrowheads="1"/>
        </cdr:cNvSpPr>
      </cdr:nvSpPr>
      <cdr:spPr bwMode="auto">
        <a:xfrm xmlns:a="http://schemas.openxmlformats.org/drawingml/2006/main">
          <a:off x="628301" y="2393807"/>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0.76512</cdr:y>
    </cdr:from>
    <cdr:to>
      <cdr:x>0.4184</cdr:x>
      <cdr:y>0.85374</cdr:y>
    </cdr:to>
    <cdr:sp macro="" textlink="">
      <cdr:nvSpPr>
        <cdr:cNvPr id="596999" name="Text Box 7"/>
        <cdr:cNvSpPr txBox="1">
          <a:spLocks xmlns:a="http://schemas.openxmlformats.org/drawingml/2006/main" noChangeArrowheads="1"/>
        </cdr:cNvSpPr>
      </cdr:nvSpPr>
      <cdr:spPr bwMode="auto">
        <a:xfrm xmlns:a="http://schemas.openxmlformats.org/drawingml/2006/main">
          <a:off x="1136174" y="2787113"/>
          <a:ext cx="62050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0.76512</cdr:y>
    </cdr:from>
    <cdr:to>
      <cdr:x>0.52614</cdr:x>
      <cdr:y>0.83183</cdr:y>
    </cdr:to>
    <cdr:sp macro="" textlink="">
      <cdr:nvSpPr>
        <cdr:cNvPr id="597000" name="Text Box 8"/>
        <cdr:cNvSpPr txBox="1">
          <a:spLocks xmlns:a="http://schemas.openxmlformats.org/drawingml/2006/main" noChangeArrowheads="1"/>
        </cdr:cNvSpPr>
      </cdr:nvSpPr>
      <cdr:spPr bwMode="auto">
        <a:xfrm xmlns:a="http://schemas.openxmlformats.org/drawingml/2006/main">
          <a:off x="1933821" y="2787113"/>
          <a:ext cx="274415" cy="2427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0.76512</cdr:y>
    </cdr:from>
    <cdr:to>
      <cdr:x>0.69814</cdr:x>
      <cdr:y>0.85374</cdr:y>
    </cdr:to>
    <cdr:sp macro="" textlink="">
      <cdr:nvSpPr>
        <cdr:cNvPr id="597001" name="Text Box 9"/>
        <cdr:cNvSpPr txBox="1">
          <a:spLocks xmlns:a="http://schemas.openxmlformats.org/drawingml/2006/main" noChangeArrowheads="1"/>
        </cdr:cNvSpPr>
      </cdr:nvSpPr>
      <cdr:spPr bwMode="auto">
        <a:xfrm xmlns:a="http://schemas.openxmlformats.org/drawingml/2006/main">
          <a:off x="2409952" y="2787113"/>
          <a:ext cx="51913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0.76293</cdr:y>
    </cdr:from>
    <cdr:to>
      <cdr:x>0.98497</cdr:x>
      <cdr:y>0.85058</cdr:y>
    </cdr:to>
    <cdr:sp macro="" textlink="">
      <cdr:nvSpPr>
        <cdr:cNvPr id="597002" name="Text Box 10"/>
        <cdr:cNvSpPr txBox="1">
          <a:spLocks xmlns:a="http://schemas.openxmlformats.org/drawingml/2006/main" noChangeArrowheads="1"/>
        </cdr:cNvSpPr>
      </cdr:nvSpPr>
      <cdr:spPr bwMode="auto">
        <a:xfrm xmlns:a="http://schemas.openxmlformats.org/drawingml/2006/main">
          <a:off x="3617174" y="2779141"/>
          <a:ext cx="514017"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59803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28575</xdr:rowOff>
    </xdr:from>
    <xdr:to>
      <xdr:col>11</xdr:col>
      <xdr:colOff>82550</xdr:colOff>
      <xdr:row>1</xdr:row>
      <xdr:rowOff>14817</xdr:rowOff>
    </xdr:to>
    <xdr:sp macro="" textlink="">
      <xdr:nvSpPr>
        <xdr:cNvPr id="3" name="Rounded Rectangle 2">
          <a:hlinkClick xmlns:r="http://schemas.openxmlformats.org/officeDocument/2006/relationships" r:id="rId2" tooltip="Gå til hovedmeny"/>
        </xdr:cNvPr>
        <xdr:cNvSpPr/>
      </xdr:nvSpPr>
      <xdr:spPr bwMode="auto">
        <a:xfrm>
          <a:off x="766762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nb-NO" sz="1100" b="1">
              <a:solidFill>
                <a:schemeClr val="lt1"/>
              </a:solidFill>
              <a:latin typeface="+mn-lt"/>
              <a:ea typeface="+mn-ea"/>
              <a:cs typeface="+mn-cs"/>
            </a:rPr>
            <a:t>Hovedmeny</a:t>
          </a:r>
          <a:endParaRPr lang="nb-NO" sz="1200"/>
        </a:p>
      </xdr:txBody>
    </xdr:sp>
    <xdr:clientData/>
  </xdr:twoCellAnchor>
  <xdr:twoCellAnchor editAs="oneCell">
    <xdr:from>
      <xdr:col>8</xdr:col>
      <xdr:colOff>180975</xdr:colOff>
      <xdr:row>0</xdr:row>
      <xdr:rowOff>28575</xdr:rowOff>
    </xdr:from>
    <xdr:to>
      <xdr:col>8</xdr:col>
      <xdr:colOff>1083261</xdr:colOff>
      <xdr:row>0</xdr:row>
      <xdr:rowOff>266340</xdr:rowOff>
    </xdr:to>
    <xdr:pic>
      <xdr:nvPicPr>
        <xdr:cNvPr id="4" name="Picture 3"/>
        <xdr:cNvPicPr>
          <a:picLocks noChangeAspect="1"/>
        </xdr:cNvPicPr>
      </xdr:nvPicPr>
      <xdr:blipFill>
        <a:blip xmlns:r="http://schemas.openxmlformats.org/officeDocument/2006/relationships" r:embed="rId3" cstate="print"/>
        <a:stretch>
          <a:fillRect/>
        </a:stretch>
      </xdr:blipFill>
      <xdr:spPr>
        <a:xfrm>
          <a:off x="7667625" y="28575"/>
          <a:ext cx="902286" cy="237765"/>
        </a:xfrm>
        <a:prstGeom prst="rect">
          <a:avLst/>
        </a:prstGeom>
      </xdr:spPr>
    </xdr:pic>
    <xdr:clientData/>
  </xdr:twoCellAnchor>
  <xdr:twoCellAnchor>
    <xdr:from>
      <xdr:col>9</xdr:col>
      <xdr:colOff>152400</xdr:colOff>
      <xdr:row>1</xdr:row>
      <xdr:rowOff>114300</xdr:rowOff>
    </xdr:from>
    <xdr:to>
      <xdr:col>11</xdr:col>
      <xdr:colOff>82550</xdr:colOff>
      <xdr:row>2</xdr:row>
      <xdr:rowOff>110067</xdr:rowOff>
    </xdr:to>
    <xdr:sp macro="" textlink="">
      <xdr:nvSpPr>
        <xdr:cNvPr id="5" name="Rounded Rectangle 4">
          <a:hlinkClick xmlns:r="http://schemas.openxmlformats.org/officeDocument/2006/relationships" r:id="rId4" tooltip="Gå til hovedmeny"/>
        </xdr:cNvPr>
        <xdr:cNvSpPr/>
      </xdr:nvSpPr>
      <xdr:spPr bwMode="auto">
        <a:xfrm>
          <a:off x="9086850" y="4667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nb-NO" sz="1100" b="1">
              <a:solidFill>
                <a:schemeClr val="lt1"/>
              </a:solidFill>
              <a:latin typeface="+mn-lt"/>
              <a:ea typeface="+mn-ea"/>
              <a:cs typeface="+mn-cs"/>
            </a:rPr>
            <a:t>Veiledning</a:t>
          </a:r>
          <a:endParaRPr lang="nb-NO" sz="1200"/>
        </a:p>
      </xdr:txBody>
    </xdr:sp>
    <xdr:clientData/>
  </xdr:twoCellAnchor>
</xdr:wsDr>
</file>

<file path=xl/drawings/drawing17.xml><?xml version="1.0" encoding="utf-8"?>
<c:userShapes xmlns:c="http://schemas.openxmlformats.org/drawingml/2006/chart">
  <cdr:relSizeAnchor xmlns:cdr="http://schemas.openxmlformats.org/drawingml/2006/chartDrawing">
    <cdr:from>
      <cdr:x>0.14867</cdr:x>
      <cdr:y>0.19349</cdr:y>
    </cdr:from>
    <cdr:to>
      <cdr:x>0.24957</cdr:x>
      <cdr:y>0.28357</cdr:y>
    </cdr:to>
    <cdr:sp macro="" textlink="">
      <cdr:nvSpPr>
        <cdr:cNvPr id="599041" name="Text Box 1"/>
        <cdr:cNvSpPr txBox="1">
          <a:spLocks xmlns:a="http://schemas.openxmlformats.org/drawingml/2006/main" noChangeArrowheads="1"/>
        </cdr:cNvSpPr>
      </cdr:nvSpPr>
      <cdr:spPr bwMode="auto">
        <a:xfrm xmlns:a="http://schemas.openxmlformats.org/drawingml/2006/main">
          <a:off x="626253" y="707196"/>
          <a:ext cx="422886" cy="3277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0.76512</cdr:y>
    </cdr:from>
    <cdr:to>
      <cdr:x>0.82861</cdr:x>
      <cdr:y>0.85204</cdr:y>
    </cdr:to>
    <cdr:sp macro="" textlink="">
      <cdr:nvSpPr>
        <cdr:cNvPr id="599042" name="Text Box 2"/>
        <cdr:cNvSpPr txBox="1">
          <a:spLocks xmlns:a="http://schemas.openxmlformats.org/drawingml/2006/main" noChangeArrowheads="1"/>
        </cdr:cNvSpPr>
      </cdr:nvSpPr>
      <cdr:spPr bwMode="auto">
        <a:xfrm xmlns:a="http://schemas.openxmlformats.org/drawingml/2006/main">
          <a:off x="2988477" y="2787113"/>
          <a:ext cx="487394"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0.32593</cdr:y>
    </cdr:from>
    <cdr:to>
      <cdr:x>0.27181</cdr:x>
      <cdr:y>0.36829</cdr:y>
    </cdr:to>
    <cdr:sp macro="" textlink="">
      <cdr:nvSpPr>
        <cdr:cNvPr id="599043" name="Text Box 3"/>
        <cdr:cNvSpPr txBox="1">
          <a:spLocks xmlns:a="http://schemas.openxmlformats.org/drawingml/2006/main" noChangeArrowheads="1"/>
        </cdr:cNvSpPr>
      </cdr:nvSpPr>
      <cdr:spPr bwMode="auto">
        <a:xfrm xmlns:a="http://schemas.openxmlformats.org/drawingml/2006/main">
          <a:off x="667210" y="1189085"/>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0.54553</cdr:y>
    </cdr:from>
    <cdr:to>
      <cdr:x>0.25031</cdr:x>
      <cdr:y>0.58862</cdr:y>
    </cdr:to>
    <cdr:sp macro="" textlink="">
      <cdr:nvSpPr>
        <cdr:cNvPr id="599044" name="Text Box 4"/>
        <cdr:cNvSpPr txBox="1">
          <a:spLocks xmlns:a="http://schemas.openxmlformats.org/drawingml/2006/main" noChangeArrowheads="1"/>
        </cdr:cNvSpPr>
      </cdr:nvSpPr>
      <cdr:spPr bwMode="auto">
        <a:xfrm xmlns:a="http://schemas.openxmlformats.org/drawingml/2006/main">
          <a:off x="629325" y="1988099"/>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0.43548</cdr:y>
    </cdr:from>
    <cdr:to>
      <cdr:x>0.25177</cdr:x>
      <cdr:y>0.48564</cdr:y>
    </cdr:to>
    <cdr:sp macro="" textlink="">
      <cdr:nvSpPr>
        <cdr:cNvPr id="599045" name="Text Box 5"/>
        <cdr:cNvSpPr txBox="1">
          <a:spLocks xmlns:a="http://schemas.openxmlformats.org/drawingml/2006/main" noChangeArrowheads="1"/>
        </cdr:cNvSpPr>
      </cdr:nvSpPr>
      <cdr:spPr bwMode="auto">
        <a:xfrm xmlns:a="http://schemas.openxmlformats.org/drawingml/2006/main">
          <a:off x="481878" y="1587706"/>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0.65703</cdr:y>
    </cdr:from>
    <cdr:to>
      <cdr:x>0.25031</cdr:x>
      <cdr:y>0.73713</cdr:y>
    </cdr:to>
    <cdr:sp macro="" textlink="">
      <cdr:nvSpPr>
        <cdr:cNvPr id="599046" name="Text Box 6"/>
        <cdr:cNvSpPr txBox="1">
          <a:spLocks xmlns:a="http://schemas.openxmlformats.org/drawingml/2006/main" noChangeArrowheads="1"/>
        </cdr:cNvSpPr>
      </cdr:nvSpPr>
      <cdr:spPr bwMode="auto">
        <a:xfrm xmlns:a="http://schemas.openxmlformats.org/drawingml/2006/main">
          <a:off x="628301" y="2393807"/>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0.76512</cdr:y>
    </cdr:from>
    <cdr:to>
      <cdr:x>0.4184</cdr:x>
      <cdr:y>0.85374</cdr:y>
    </cdr:to>
    <cdr:sp macro="" textlink="">
      <cdr:nvSpPr>
        <cdr:cNvPr id="599047" name="Text Box 7"/>
        <cdr:cNvSpPr txBox="1">
          <a:spLocks xmlns:a="http://schemas.openxmlformats.org/drawingml/2006/main" noChangeArrowheads="1"/>
        </cdr:cNvSpPr>
      </cdr:nvSpPr>
      <cdr:spPr bwMode="auto">
        <a:xfrm xmlns:a="http://schemas.openxmlformats.org/drawingml/2006/main">
          <a:off x="1136174" y="2787113"/>
          <a:ext cx="62050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0.76512</cdr:y>
    </cdr:from>
    <cdr:to>
      <cdr:x>0.52614</cdr:x>
      <cdr:y>0.83183</cdr:y>
    </cdr:to>
    <cdr:sp macro="" textlink="">
      <cdr:nvSpPr>
        <cdr:cNvPr id="599048" name="Text Box 8"/>
        <cdr:cNvSpPr txBox="1">
          <a:spLocks xmlns:a="http://schemas.openxmlformats.org/drawingml/2006/main" noChangeArrowheads="1"/>
        </cdr:cNvSpPr>
      </cdr:nvSpPr>
      <cdr:spPr bwMode="auto">
        <a:xfrm xmlns:a="http://schemas.openxmlformats.org/drawingml/2006/main">
          <a:off x="1933821" y="2787113"/>
          <a:ext cx="274415" cy="2427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0.76512</cdr:y>
    </cdr:from>
    <cdr:to>
      <cdr:x>0.69814</cdr:x>
      <cdr:y>0.85374</cdr:y>
    </cdr:to>
    <cdr:sp macro="" textlink="">
      <cdr:nvSpPr>
        <cdr:cNvPr id="599049" name="Text Box 9"/>
        <cdr:cNvSpPr txBox="1">
          <a:spLocks xmlns:a="http://schemas.openxmlformats.org/drawingml/2006/main" noChangeArrowheads="1"/>
        </cdr:cNvSpPr>
      </cdr:nvSpPr>
      <cdr:spPr bwMode="auto">
        <a:xfrm xmlns:a="http://schemas.openxmlformats.org/drawingml/2006/main">
          <a:off x="2409952" y="2787113"/>
          <a:ext cx="51913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0.76293</cdr:y>
    </cdr:from>
    <cdr:to>
      <cdr:x>0.98497</cdr:x>
      <cdr:y>0.85058</cdr:y>
    </cdr:to>
    <cdr:sp macro="" textlink="">
      <cdr:nvSpPr>
        <cdr:cNvPr id="599050" name="Text Box 10"/>
        <cdr:cNvSpPr txBox="1">
          <a:spLocks xmlns:a="http://schemas.openxmlformats.org/drawingml/2006/main" noChangeArrowheads="1"/>
        </cdr:cNvSpPr>
      </cdr:nvSpPr>
      <cdr:spPr bwMode="auto">
        <a:xfrm xmlns:a="http://schemas.openxmlformats.org/drawingml/2006/main">
          <a:off x="3617174" y="2779141"/>
          <a:ext cx="514017"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008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161925</xdr:colOff>
      <xdr:row>0</xdr:row>
      <xdr:rowOff>19050</xdr:rowOff>
    </xdr:from>
    <xdr:to>
      <xdr:col>11</xdr:col>
      <xdr:colOff>92075</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7715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152400</xdr:colOff>
      <xdr:row>1</xdr:row>
      <xdr:rowOff>85725</xdr:rowOff>
    </xdr:from>
    <xdr:to>
      <xdr:col>11</xdr:col>
      <xdr:colOff>82550</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115425"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108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109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109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109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109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109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109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109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109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109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57150</xdr:colOff>
      <xdr:row>1</xdr:row>
      <xdr:rowOff>9525</xdr:rowOff>
    </xdr:from>
    <xdr:to>
      <xdr:col>2</xdr:col>
      <xdr:colOff>66675</xdr:colOff>
      <xdr:row>2</xdr:row>
      <xdr:rowOff>3333750</xdr:rowOff>
    </xdr:to>
    <xdr:sp macro="" textlink="">
      <xdr:nvSpPr>
        <xdr:cNvPr id="203785" name="Text Box 9"/>
        <xdr:cNvSpPr txBox="1">
          <a:spLocks noChangeArrowheads="1"/>
        </xdr:cNvSpPr>
      </xdr:nvSpPr>
      <xdr:spPr bwMode="auto">
        <a:xfrm>
          <a:off x="57150" y="266700"/>
          <a:ext cx="4114800" cy="348615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Stemmeverktøyet kan brukes i tilfeller hvor det er mer hensiktsmessig å la alle deltagerne få komme med sin individuelle vurdering framfor en felles vurdering. En felles vurdering kan være tidkrevende. Det er uavhengig av valg viktig at deltakerne har lik forståelse av hva som legges i risikoen det stemmes over.  </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Hvis man ønsker en anonym avstemming kan det gjøres ved at hver deltager skriver ned sin verdi for sannsynlighet og konsekvens på "gule lapper". Den som styrer verktøyet legger da inn tallverdiene og plottene kommer fram i risikomatrisen, se illustrasjonen til høyre. Hvis anonym avstemming ikke er ønskelig kan man bare "ta en runde rundt bordet" og den enkelte avgir sin vurdering av sannsynlighet og konsekvens, som da legges inn fortløpende.</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Når avstemmingen er ferdig, skal tallene for sannsynlighet og konsekvens som framgår i feltet gjennomsnittlig risikonivå, overføres manuelt til risikoskjema for det gjeldende mål og resultatkrav. Når verdiene er overført gjeldende risikoskjema, må resultatet av risikoavstemmingen slettes slik at skjemaet kan brukes til vurdering av andre risikoer. Dette betyr at samme skjema må benyttes for hver risikovurdering.  </a:t>
          </a:r>
        </a:p>
        <a:p>
          <a:pPr algn="l" rtl="0">
            <a:defRPr sz="1000"/>
          </a:pPr>
          <a:endParaRPr lang="nb-NO" sz="1000" b="0" i="0" u="none" strike="noStrike" baseline="0">
            <a:solidFill>
              <a:srgbClr val="000000"/>
            </a:solidFill>
            <a:latin typeface="Arial"/>
            <a:cs typeface="Arial"/>
          </a:endParaRPr>
        </a:p>
      </xdr:txBody>
    </xdr:sp>
    <xdr:clientData/>
  </xdr:twoCellAnchor>
  <xdr:twoCellAnchor>
    <xdr:from>
      <xdr:col>2</xdr:col>
      <xdr:colOff>142875</xdr:colOff>
      <xdr:row>0</xdr:row>
      <xdr:rowOff>38100</xdr:rowOff>
    </xdr:from>
    <xdr:to>
      <xdr:col>4</xdr:col>
      <xdr:colOff>320675</xdr:colOff>
      <xdr:row>1</xdr:row>
      <xdr:rowOff>119592</xdr:rowOff>
    </xdr:to>
    <xdr:sp macro="" textlink="">
      <xdr:nvSpPr>
        <xdr:cNvPr id="5" name="Rounded Rectangle 4">
          <a:hlinkClick xmlns:r="http://schemas.openxmlformats.org/officeDocument/2006/relationships" r:id="rId1" tooltip="Gå til hovedmeny"/>
        </xdr:cNvPr>
        <xdr:cNvSpPr/>
      </xdr:nvSpPr>
      <xdr:spPr bwMode="auto">
        <a:xfrm>
          <a:off x="4248150" y="38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4</xdr:col>
      <xdr:colOff>466725</xdr:colOff>
      <xdr:row>0</xdr:row>
      <xdr:rowOff>57150</xdr:rowOff>
    </xdr:from>
    <xdr:to>
      <xdr:col>6</xdr:col>
      <xdr:colOff>561975</xdr:colOff>
      <xdr:row>1</xdr:row>
      <xdr:rowOff>123825</xdr:rowOff>
    </xdr:to>
    <xdr:sp macro="" textlink="">
      <xdr:nvSpPr>
        <xdr:cNvPr id="6" name="Rectangle 5">
          <a:hlinkClick xmlns:r="http://schemas.openxmlformats.org/officeDocument/2006/relationships" r:id="rId2" tooltip="Gå til stemmeverktøyet"/>
        </xdr:cNvPr>
        <xdr:cNvSpPr/>
      </xdr:nvSpPr>
      <xdr:spPr bwMode="auto">
        <a:xfrm>
          <a:off x="5791200" y="57150"/>
          <a:ext cx="1314450" cy="32385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Stemmeverktøy</a:t>
          </a:r>
        </a:p>
      </xdr:txBody>
    </xdr:sp>
    <xdr:clientData/>
  </xdr:twoCellAnchor>
  <xdr:twoCellAnchor>
    <xdr:from>
      <xdr:col>9</xdr:col>
      <xdr:colOff>0</xdr:colOff>
      <xdr:row>2</xdr:row>
      <xdr:rowOff>180975</xdr:rowOff>
    </xdr:from>
    <xdr:to>
      <xdr:col>16</xdr:col>
      <xdr:colOff>228600</xdr:colOff>
      <xdr:row>2</xdr:row>
      <xdr:rowOff>537686</xdr:rowOff>
    </xdr:to>
    <xdr:sp macro="" textlink="">
      <xdr:nvSpPr>
        <xdr:cNvPr id="13" name="Rectangle 6"/>
        <xdr:cNvSpPr>
          <a:spLocks noChangeArrowheads="1"/>
        </xdr:cNvSpPr>
      </xdr:nvSpPr>
      <xdr:spPr bwMode="auto">
        <a:xfrm>
          <a:off x="8372475" y="600075"/>
          <a:ext cx="4495800" cy="356711"/>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0" i="0" u="none" strike="noStrike" baseline="0">
              <a:solidFill>
                <a:srgbClr val="000000"/>
              </a:solidFill>
              <a:latin typeface="Arial"/>
              <a:cs typeface="Arial"/>
            </a:rPr>
            <a:t> </a:t>
          </a:r>
          <a:r>
            <a:rPr lang="nb-NO" sz="1200" b="1" i="0" u="none" strike="noStrike" baseline="0">
              <a:solidFill>
                <a:srgbClr val="000000"/>
              </a:solidFill>
              <a:latin typeface="Arial"/>
              <a:cs typeface="Arial"/>
            </a:rPr>
            <a:t>    Råd og tips </a:t>
          </a:r>
          <a:endParaRPr lang="nb-NO" sz="1200" b="1" i="0" u="none" strike="noStrike" baseline="0">
            <a:solidFill>
              <a:srgbClr val="333333"/>
            </a:solidFill>
            <a:latin typeface="Arial"/>
            <a:cs typeface="Arial"/>
          </a:endParaRPr>
        </a:p>
        <a:p>
          <a:pPr algn="l" rtl="0">
            <a:defRPr sz="1000"/>
          </a:pPr>
          <a:endParaRPr lang="nb-NO" sz="1200" b="1" i="0" u="none" strike="noStrike" baseline="0">
            <a:solidFill>
              <a:srgbClr val="333333"/>
            </a:solidFill>
            <a:latin typeface="Arial"/>
            <a:cs typeface="Arial"/>
          </a:endParaRPr>
        </a:p>
      </xdr:txBody>
    </xdr:sp>
    <xdr:clientData/>
  </xdr:twoCellAnchor>
  <xdr:twoCellAnchor>
    <xdr:from>
      <xdr:col>9</xdr:col>
      <xdr:colOff>0</xdr:colOff>
      <xdr:row>2</xdr:row>
      <xdr:rowOff>542925</xdr:rowOff>
    </xdr:from>
    <xdr:to>
      <xdr:col>16</xdr:col>
      <xdr:colOff>238125</xdr:colOff>
      <xdr:row>2</xdr:row>
      <xdr:rowOff>3267075</xdr:rowOff>
    </xdr:to>
    <xdr:sp macro="" textlink="">
      <xdr:nvSpPr>
        <xdr:cNvPr id="14" name="Rectangle 5"/>
        <xdr:cNvSpPr>
          <a:spLocks noChangeArrowheads="1"/>
        </xdr:cNvSpPr>
      </xdr:nvSpPr>
      <xdr:spPr bwMode="auto">
        <a:xfrm>
          <a:off x="8372475" y="962025"/>
          <a:ext cx="4505325" cy="2724150"/>
        </a:xfrm>
        <a:prstGeom prst="rect">
          <a:avLst/>
        </a:prstGeom>
        <a:solidFill>
          <a:sysClr val="window" lastClr="FFFFFF"/>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Risikodiskusjoner er vanskelige fordi:</a:t>
          </a:r>
        </a:p>
        <a:p>
          <a:pPr lvl="1" algn="l" rtl="0">
            <a:defRPr sz="1000"/>
          </a:pPr>
          <a:r>
            <a:rPr lang="nb-NO" sz="1000" b="0" i="0" u="none" strike="noStrike" baseline="0">
              <a:solidFill>
                <a:srgbClr val="000000"/>
              </a:solidFill>
              <a:latin typeface="Arial"/>
              <a:cs typeface="Arial"/>
            </a:rPr>
            <a:t>- Følelser er involvert</a:t>
          </a:r>
        </a:p>
        <a:p>
          <a:pPr lvl="1" algn="l" rtl="0">
            <a:defRPr sz="1000"/>
          </a:pPr>
          <a:r>
            <a:rPr lang="nb-NO" sz="1000" b="0" i="0" u="none" strike="noStrike" baseline="0">
              <a:solidFill>
                <a:srgbClr val="000000"/>
              </a:solidFill>
              <a:latin typeface="Arial"/>
              <a:cs typeface="Arial"/>
            </a:rPr>
            <a:t>- Usikkerhet blir avslørt</a:t>
          </a:r>
        </a:p>
        <a:p>
          <a:pPr lvl="1" algn="l" rtl="0">
            <a:defRPr sz="1000"/>
          </a:pPr>
          <a:r>
            <a:rPr lang="nb-NO" sz="1000" b="0" i="0" u="none" strike="noStrike" baseline="0">
              <a:solidFill>
                <a:srgbClr val="000000"/>
              </a:solidFill>
              <a:latin typeface="Arial"/>
              <a:cs typeface="Arial"/>
            </a:rPr>
            <a:t>- Mangler/svakheter fremkommer og behovet for handling blir tydelig</a:t>
          </a:r>
        </a:p>
        <a:p>
          <a:pPr lvl="1" algn="l" rtl="0">
            <a:defRPr sz="1000"/>
          </a:pPr>
          <a:r>
            <a:rPr lang="nb-NO" sz="1000" b="0" i="0" u="none" strike="noStrike" baseline="0">
              <a:solidFill>
                <a:srgbClr val="000000"/>
              </a:solidFill>
              <a:latin typeface="Arial"/>
              <a:cs typeface="Arial"/>
            </a:rPr>
            <a:t>- Ulike personer har ulik kjennskap til og forståelse for risikoene </a:t>
          </a:r>
          <a:endParaRPr lang="nb-NO" sz="1100" b="0" i="0" u="none" strike="noStrike" baseline="0">
            <a:solidFill>
              <a:srgbClr val="000000"/>
            </a:solidFill>
            <a:latin typeface="Arial"/>
            <a:cs typeface="Arial"/>
          </a:endParaRPr>
        </a:p>
        <a:p>
          <a:pPr algn="l" rtl="0">
            <a:defRPr sz="1000"/>
          </a:pPr>
          <a:r>
            <a:rPr lang="nb-NO" sz="1100" b="0" i="0" u="none" strike="noStrike" baseline="0">
              <a:solidFill>
                <a:srgbClr val="000000"/>
              </a:solidFill>
              <a:latin typeface="Arial"/>
              <a:cs typeface="Arial"/>
            </a:rPr>
            <a:t>• Deltakeres rolle:</a:t>
          </a:r>
        </a:p>
        <a:p>
          <a:pPr lvl="1" algn="l" rtl="0">
            <a:defRPr sz="1000"/>
          </a:pPr>
          <a:r>
            <a:rPr lang="nb-NO" sz="1000" b="0" i="0" u="none" strike="noStrike" baseline="0">
              <a:solidFill>
                <a:srgbClr val="000000"/>
              </a:solidFill>
              <a:latin typeface="Arial"/>
              <a:cs typeface="Arial"/>
            </a:rPr>
            <a:t>- Aktive</a:t>
          </a:r>
        </a:p>
        <a:p>
          <a:pPr lvl="1" algn="l" rtl="0">
            <a:defRPr sz="1000"/>
          </a:pPr>
          <a:r>
            <a:rPr lang="nb-NO" sz="1000" b="0" i="0" u="none" strike="noStrike" baseline="0">
              <a:solidFill>
                <a:srgbClr val="000000"/>
              </a:solidFill>
              <a:latin typeface="Arial"/>
              <a:cs typeface="Arial"/>
            </a:rPr>
            <a:t>- Kritisk konstruktive</a:t>
          </a:r>
        </a:p>
        <a:p>
          <a:pPr lvl="1" algn="l" rtl="0">
            <a:defRPr sz="1000"/>
          </a:pPr>
          <a:r>
            <a:rPr lang="nb-NO" sz="1000" b="0" i="0" u="none" strike="noStrike" baseline="0">
              <a:solidFill>
                <a:srgbClr val="000000"/>
              </a:solidFill>
              <a:latin typeface="Arial"/>
              <a:cs typeface="Arial"/>
            </a:rPr>
            <a:t>- Engasjerte </a:t>
          </a:r>
        </a:p>
        <a:p>
          <a:pPr lvl="1" algn="l" rtl="0">
            <a:defRPr sz="1000"/>
          </a:pPr>
          <a:r>
            <a:rPr lang="nb-NO" sz="1000" b="0" i="0" u="none" strike="noStrike" baseline="0">
              <a:solidFill>
                <a:srgbClr val="000000"/>
              </a:solidFill>
              <a:latin typeface="Arial"/>
              <a:cs typeface="Arial"/>
            </a:rPr>
            <a:t>- Ærlige</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kan være hensiktsmessig å definere/operasjonalisere stemmeskalaen for sannsynlighet og konsekvens for å bidra til mer lik forståelse av hva som ligger i de 5 nyansene. Dette er enklest for sannsynlighet som kan kvantifiseres i intervaller, men vanskeligere for konsekvenser, ettersom det eksisterer mange ulike typer konsekvenser. Dessuten er konsekvenser vanskeligere å kvantifisere.</a:t>
          </a:r>
        </a:p>
      </xdr:txBody>
    </xdr:sp>
    <xdr:clientData/>
  </xdr:twoCellAnchor>
  <xdr:twoCellAnchor>
    <xdr:from>
      <xdr:col>9</xdr:col>
      <xdr:colOff>66675</xdr:colOff>
      <xdr:row>2</xdr:row>
      <xdr:rowOff>219075</xdr:rowOff>
    </xdr:from>
    <xdr:to>
      <xdr:col>9</xdr:col>
      <xdr:colOff>294534</xdr:colOff>
      <xdr:row>2</xdr:row>
      <xdr:rowOff>514636</xdr:rowOff>
    </xdr:to>
    <xdr:pic>
      <xdr:nvPicPr>
        <xdr:cNvPr id="15" name="Picture 7" descr="j0297707"/>
        <xdr:cNvPicPr>
          <a:picLocks noChangeAspect="1" noChangeArrowheads="1"/>
        </xdr:cNvPicPr>
      </xdr:nvPicPr>
      <xdr:blipFill>
        <a:blip xmlns:r="http://schemas.openxmlformats.org/officeDocument/2006/relationships" r:embed="rId3" cstate="print"/>
        <a:srcRect l="24333" r="17033" b="39548"/>
        <a:stretch>
          <a:fillRect/>
        </a:stretch>
      </xdr:blipFill>
      <xdr:spPr bwMode="auto">
        <a:xfrm>
          <a:off x="8439150" y="638175"/>
          <a:ext cx="227859" cy="295561"/>
        </a:xfrm>
        <a:prstGeom prst="rect">
          <a:avLst/>
        </a:prstGeom>
        <a:noFill/>
        <a:ln w="9525">
          <a:noFill/>
          <a:miter lim="800000"/>
          <a:headEnd/>
          <a:tailEnd/>
        </a:ln>
      </xdr:spPr>
    </xdr:pic>
    <xdr:clientData/>
  </xdr:twoCellAnchor>
  <xdr:twoCellAnchor editAs="oneCell">
    <xdr:from>
      <xdr:col>2</xdr:col>
      <xdr:colOff>331124</xdr:colOff>
      <xdr:row>2</xdr:row>
      <xdr:rowOff>99060</xdr:rowOff>
    </xdr:from>
    <xdr:to>
      <xdr:col>8</xdr:col>
      <xdr:colOff>502920</xdr:colOff>
      <xdr:row>2</xdr:row>
      <xdr:rowOff>1927860</xdr:rowOff>
    </xdr:to>
    <xdr:pic>
      <xdr:nvPicPr>
        <xdr:cNvPr id="16"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52604" y="533400"/>
          <a:ext cx="3920836" cy="1828800"/>
        </a:xfrm>
        <a:prstGeom prst="rect">
          <a:avLst/>
        </a:prstGeom>
        <a:solidFill>
          <a:schemeClr val="bg1"/>
        </a:solidFill>
      </xdr:spPr>
    </xdr:pic>
    <xdr:clientData/>
  </xdr:twoCellAnchor>
  <xdr:twoCellAnchor editAs="oneCell">
    <xdr:from>
      <xdr:col>3</xdr:col>
      <xdr:colOff>243840</xdr:colOff>
      <xdr:row>2</xdr:row>
      <xdr:rowOff>2051243</xdr:rowOff>
    </xdr:from>
    <xdr:to>
      <xdr:col>8</xdr:col>
      <xdr:colOff>7619</xdr:colOff>
      <xdr:row>3</xdr:row>
      <xdr:rowOff>31553</xdr:rowOff>
    </xdr:to>
    <xdr:pic>
      <xdr:nvPicPr>
        <xdr:cNvPr id="3" name="Picture 2"/>
        <xdr:cNvPicPr>
          <a:picLocks noChangeAspect="1"/>
        </xdr:cNvPicPr>
      </xdr:nvPicPr>
      <xdr:blipFill>
        <a:blip xmlns:r="http://schemas.openxmlformats.org/officeDocument/2006/relationships" r:embed="rId5"/>
        <a:stretch>
          <a:fillRect/>
        </a:stretch>
      </xdr:blipFill>
      <xdr:spPr>
        <a:xfrm>
          <a:off x="5090160" y="2485583"/>
          <a:ext cx="2887979" cy="21789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212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209550</xdr:colOff>
      <xdr:row>0</xdr:row>
      <xdr:rowOff>0</xdr:rowOff>
    </xdr:from>
    <xdr:to>
      <xdr:col>11</xdr:col>
      <xdr:colOff>139700</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72477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209550</xdr:colOff>
      <xdr:row>1</xdr:row>
      <xdr:rowOff>66675</xdr:rowOff>
    </xdr:from>
    <xdr:to>
      <xdr:col>11</xdr:col>
      <xdr:colOff>139700</xdr:colOff>
      <xdr:row>2</xdr:row>
      <xdr:rowOff>62442</xdr:rowOff>
    </xdr:to>
    <xdr:sp macro="" textlink="">
      <xdr:nvSpPr>
        <xdr:cNvPr id="4" name="Rounded Rectangle 3">
          <a:hlinkClick xmlns:r="http://schemas.openxmlformats.org/officeDocument/2006/relationships" r:id="rId3" tooltip="Gå til hovedmeny"/>
        </xdr:cNvPr>
        <xdr:cNvSpPr/>
      </xdr:nvSpPr>
      <xdr:spPr bwMode="auto">
        <a:xfrm>
          <a:off x="9201150"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3137"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3138"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3139"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3140"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3141"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3142"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3143"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3144"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3145"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3146"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417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180975</xdr:colOff>
      <xdr:row>0</xdr:row>
      <xdr:rowOff>19050</xdr:rowOff>
    </xdr:from>
    <xdr:to>
      <xdr:col>11</xdr:col>
      <xdr:colOff>111125</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9620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76200</xdr:rowOff>
    </xdr:from>
    <xdr:to>
      <xdr:col>11</xdr:col>
      <xdr:colOff>101600</xdr:colOff>
      <xdr:row>2</xdr:row>
      <xdr:rowOff>71967</xdr:rowOff>
    </xdr:to>
    <xdr:sp macro="" textlink="">
      <xdr:nvSpPr>
        <xdr:cNvPr id="4" name="Rounded Rectangle 3">
          <a:hlinkClick xmlns:r="http://schemas.openxmlformats.org/officeDocument/2006/relationships" r:id="rId3" tooltip="Gå til hovedmeny"/>
        </xdr:cNvPr>
        <xdr:cNvSpPr/>
      </xdr:nvSpPr>
      <xdr:spPr bwMode="auto">
        <a:xfrm>
          <a:off x="9115425" y="428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518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518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518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518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518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519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519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519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519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519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622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19050</xdr:rowOff>
    </xdr:from>
    <xdr:to>
      <xdr:col>11</xdr:col>
      <xdr:colOff>101600</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86675"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66675</xdr:rowOff>
    </xdr:from>
    <xdr:to>
      <xdr:col>11</xdr:col>
      <xdr:colOff>111125</xdr:colOff>
      <xdr:row>2</xdr:row>
      <xdr:rowOff>62442</xdr:rowOff>
    </xdr:to>
    <xdr:sp macro="" textlink="">
      <xdr:nvSpPr>
        <xdr:cNvPr id="4" name="Rounded Rectangle 3">
          <a:hlinkClick xmlns:r="http://schemas.openxmlformats.org/officeDocument/2006/relationships" r:id="rId3" tooltip="Gå til hovedmeny"/>
        </xdr:cNvPr>
        <xdr:cNvSpPr/>
      </xdr:nvSpPr>
      <xdr:spPr bwMode="auto">
        <a:xfrm>
          <a:off x="9134475"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723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7234"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723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723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723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723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723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724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724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724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827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161925</xdr:colOff>
      <xdr:row>0</xdr:row>
      <xdr:rowOff>0</xdr:rowOff>
    </xdr:from>
    <xdr:to>
      <xdr:col>11</xdr:col>
      <xdr:colOff>92075</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77150"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152400</xdr:colOff>
      <xdr:row>1</xdr:row>
      <xdr:rowOff>57150</xdr:rowOff>
    </xdr:from>
    <xdr:to>
      <xdr:col>11</xdr:col>
      <xdr:colOff>82550</xdr:colOff>
      <xdr:row>2</xdr:row>
      <xdr:rowOff>52917</xdr:rowOff>
    </xdr:to>
    <xdr:sp macro="" textlink="">
      <xdr:nvSpPr>
        <xdr:cNvPr id="4" name="Rounded Rectangle 3">
          <a:hlinkClick xmlns:r="http://schemas.openxmlformats.org/officeDocument/2006/relationships" r:id="rId3" tooltip="Gå til hovedmeny"/>
        </xdr:cNvPr>
        <xdr:cNvSpPr/>
      </xdr:nvSpPr>
      <xdr:spPr bwMode="auto">
        <a:xfrm>
          <a:off x="9096375" y="409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7.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9281"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9282"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9283"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9284"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9285"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9286"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9287"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9288"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9289"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9290"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032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9525</xdr:rowOff>
    </xdr:from>
    <xdr:to>
      <xdr:col>11</xdr:col>
      <xdr:colOff>82550</xdr:colOff>
      <xdr:row>0</xdr:row>
      <xdr:rowOff>348192</xdr:rowOff>
    </xdr:to>
    <xdr:sp macro="" textlink="">
      <xdr:nvSpPr>
        <xdr:cNvPr id="3" name="Rounded Rectangle 2">
          <a:hlinkClick xmlns:r="http://schemas.openxmlformats.org/officeDocument/2006/relationships" r:id="rId2" tooltip="Gå til hovedmeny"/>
        </xdr:cNvPr>
        <xdr:cNvSpPr/>
      </xdr:nvSpPr>
      <xdr:spPr bwMode="auto">
        <a:xfrm>
          <a:off x="7667625" y="95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57150</xdr:rowOff>
    </xdr:from>
    <xdr:to>
      <xdr:col>11</xdr:col>
      <xdr:colOff>73025</xdr:colOff>
      <xdr:row>2</xdr:row>
      <xdr:rowOff>52917</xdr:rowOff>
    </xdr:to>
    <xdr:sp macro="" textlink="">
      <xdr:nvSpPr>
        <xdr:cNvPr id="4" name="Rounded Rectangle 3">
          <a:hlinkClick xmlns:r="http://schemas.openxmlformats.org/officeDocument/2006/relationships" r:id="rId3" tooltip="Gå til hovedmeny"/>
        </xdr:cNvPr>
        <xdr:cNvSpPr/>
      </xdr:nvSpPr>
      <xdr:spPr bwMode="auto">
        <a:xfrm>
          <a:off x="8915400" y="409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132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133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133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133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133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133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133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133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133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133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304800</xdr:colOff>
      <xdr:row>0</xdr:row>
      <xdr:rowOff>0</xdr:rowOff>
    </xdr:from>
    <xdr:to>
      <xdr:col>6</xdr:col>
      <xdr:colOff>482600</xdr:colOff>
      <xdr:row>1</xdr:row>
      <xdr:rowOff>81492</xdr:rowOff>
    </xdr:to>
    <xdr:sp macro="" textlink="">
      <xdr:nvSpPr>
        <xdr:cNvPr id="4" name="Rounded Rectangle 3">
          <a:hlinkClick xmlns:r="http://schemas.openxmlformats.org/officeDocument/2006/relationships" r:id="rId1" tooltip="Gå til hovedmeny"/>
        </xdr:cNvPr>
        <xdr:cNvSpPr/>
      </xdr:nvSpPr>
      <xdr:spPr bwMode="auto">
        <a:xfrm>
          <a:off x="515302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7</xdr:col>
      <xdr:colOff>28575</xdr:colOff>
      <xdr:row>0</xdr:row>
      <xdr:rowOff>19050</xdr:rowOff>
    </xdr:from>
    <xdr:to>
      <xdr:col>9</xdr:col>
      <xdr:colOff>209550</xdr:colOff>
      <xdr:row>1</xdr:row>
      <xdr:rowOff>85725</xdr:rowOff>
    </xdr:to>
    <xdr:sp macro="" textlink="">
      <xdr:nvSpPr>
        <xdr:cNvPr id="5" name="Rectangle 4">
          <a:hlinkClick xmlns:r="http://schemas.openxmlformats.org/officeDocument/2006/relationships" r:id="rId2" tooltip="Gå til samlet risiko"/>
        </xdr:cNvPr>
        <xdr:cNvSpPr/>
      </xdr:nvSpPr>
      <xdr:spPr bwMode="auto">
        <a:xfrm>
          <a:off x="6705600" y="19050"/>
          <a:ext cx="1400175" cy="323850"/>
        </a:xfrm>
        <a:prstGeom prst="rect">
          <a:avLst/>
        </a:prstGeom>
        <a:ln>
          <a:solidFill>
            <a:srgbClr val="002060"/>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Samlet risikovurdering</a:t>
          </a:r>
        </a:p>
      </xdr:txBody>
    </xdr:sp>
    <xdr:clientData/>
  </xdr:twoCellAnchor>
  <xdr:twoCellAnchor editAs="oneCell">
    <xdr:from>
      <xdr:col>2</xdr:col>
      <xdr:colOff>160020</xdr:colOff>
      <xdr:row>2</xdr:row>
      <xdr:rowOff>15240</xdr:rowOff>
    </xdr:from>
    <xdr:to>
      <xdr:col>11</xdr:col>
      <xdr:colOff>385345</xdr:colOff>
      <xdr:row>3</xdr:row>
      <xdr:rowOff>106680</xdr:rowOff>
    </xdr:to>
    <xdr:pic>
      <xdr:nvPicPr>
        <xdr:cNvPr id="2" name="Picture 1"/>
        <xdr:cNvPicPr>
          <a:picLocks noChangeAspect="1"/>
        </xdr:cNvPicPr>
      </xdr:nvPicPr>
      <xdr:blipFill>
        <a:blip xmlns:r="http://schemas.openxmlformats.org/officeDocument/2006/relationships" r:embed="rId3"/>
        <a:stretch>
          <a:fillRect/>
        </a:stretch>
      </xdr:blipFill>
      <xdr:spPr>
        <a:xfrm>
          <a:off x="3893820" y="449580"/>
          <a:ext cx="5848885" cy="2430780"/>
        </a:xfrm>
        <a:prstGeom prst="rect">
          <a:avLst/>
        </a:prstGeom>
        <a:solidFill>
          <a:schemeClr val="bg1"/>
        </a:solidFill>
        <a:effectLst>
          <a:glow rad="127000">
            <a:schemeClr val="accent1">
              <a:alpha val="0"/>
            </a:schemeClr>
          </a:glow>
          <a:outerShdw dist="50800" dir="5400000" algn="ctr" rotWithShape="0">
            <a:srgbClr val="000000">
              <a:alpha val="0"/>
            </a:srgbClr>
          </a:outerShdw>
          <a:softEdge rad="0"/>
        </a:effectLst>
      </xdr:spPr>
    </xdr:pic>
    <xdr:clientData/>
  </xdr:twoCellAnchor>
  <xdr:twoCellAnchor editAs="oneCell">
    <xdr:from>
      <xdr:col>7</xdr:col>
      <xdr:colOff>213360</xdr:colOff>
      <xdr:row>2</xdr:row>
      <xdr:rowOff>2095501</xdr:rowOff>
    </xdr:from>
    <xdr:to>
      <xdr:col>12</xdr:col>
      <xdr:colOff>243983</xdr:colOff>
      <xdr:row>17</xdr:row>
      <xdr:rowOff>106681</xdr:rowOff>
    </xdr:to>
    <xdr:pic>
      <xdr:nvPicPr>
        <xdr:cNvPr id="10" name="Picture 9"/>
        <xdr:cNvPicPr>
          <a:picLocks noChangeAspect="1"/>
        </xdr:cNvPicPr>
      </xdr:nvPicPr>
      <xdr:blipFill>
        <a:blip xmlns:r="http://schemas.openxmlformats.org/officeDocument/2006/relationships" r:embed="rId4"/>
        <a:stretch>
          <a:fillRect/>
        </a:stretch>
      </xdr:blipFill>
      <xdr:spPr>
        <a:xfrm>
          <a:off x="7071360" y="2529841"/>
          <a:ext cx="3154823" cy="269748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236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0</xdr:rowOff>
    </xdr:from>
    <xdr:to>
      <xdr:col>11</xdr:col>
      <xdr:colOff>101600</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8667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57150</xdr:rowOff>
    </xdr:from>
    <xdr:to>
      <xdr:col>11</xdr:col>
      <xdr:colOff>101600</xdr:colOff>
      <xdr:row>2</xdr:row>
      <xdr:rowOff>52917</xdr:rowOff>
    </xdr:to>
    <xdr:sp macro="" textlink="">
      <xdr:nvSpPr>
        <xdr:cNvPr id="4" name="Rounded Rectangle 3">
          <a:hlinkClick xmlns:r="http://schemas.openxmlformats.org/officeDocument/2006/relationships" r:id="rId3" tooltip="Gå til hovedmeny"/>
        </xdr:cNvPr>
        <xdr:cNvSpPr/>
      </xdr:nvSpPr>
      <xdr:spPr bwMode="auto">
        <a:xfrm>
          <a:off x="9172575" y="409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3377"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3378"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3379"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3380"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3381"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3382"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3383"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3384"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3385"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3386"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44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0</xdr:rowOff>
    </xdr:from>
    <xdr:to>
      <xdr:col>11</xdr:col>
      <xdr:colOff>82550</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6762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66675</xdr:rowOff>
    </xdr:from>
    <xdr:to>
      <xdr:col>11</xdr:col>
      <xdr:colOff>73025</xdr:colOff>
      <xdr:row>2</xdr:row>
      <xdr:rowOff>62442</xdr:rowOff>
    </xdr:to>
    <xdr:sp macro="" textlink="">
      <xdr:nvSpPr>
        <xdr:cNvPr id="4" name="Rounded Rectangle 3">
          <a:hlinkClick xmlns:r="http://schemas.openxmlformats.org/officeDocument/2006/relationships" r:id="rId3" tooltip="Gå til hovedmeny"/>
        </xdr:cNvPr>
        <xdr:cNvSpPr/>
      </xdr:nvSpPr>
      <xdr:spPr bwMode="auto">
        <a:xfrm>
          <a:off x="9124950"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542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542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542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542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542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543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543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543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543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543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64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28575</xdr:rowOff>
    </xdr:from>
    <xdr:to>
      <xdr:col>11</xdr:col>
      <xdr:colOff>101600</xdr:colOff>
      <xdr:row>1</xdr:row>
      <xdr:rowOff>14817</xdr:rowOff>
    </xdr:to>
    <xdr:sp macro="" textlink="">
      <xdr:nvSpPr>
        <xdr:cNvPr id="3" name="Rounded Rectangle 2">
          <a:hlinkClick xmlns:r="http://schemas.openxmlformats.org/officeDocument/2006/relationships" r:id="rId2" tooltip="Gå til hovedmeny"/>
        </xdr:cNvPr>
        <xdr:cNvSpPr/>
      </xdr:nvSpPr>
      <xdr:spPr bwMode="auto">
        <a:xfrm>
          <a:off x="768667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85725</xdr:rowOff>
    </xdr:from>
    <xdr:to>
      <xdr:col>11</xdr:col>
      <xdr:colOff>101600</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124950"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5.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747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7474"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747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747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747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747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747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748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748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748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851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180975</xdr:colOff>
      <xdr:row>0</xdr:row>
      <xdr:rowOff>19050</xdr:rowOff>
    </xdr:from>
    <xdr:to>
      <xdr:col>11</xdr:col>
      <xdr:colOff>111125</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9620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76200</xdr:rowOff>
    </xdr:from>
    <xdr:to>
      <xdr:col>11</xdr:col>
      <xdr:colOff>101600</xdr:colOff>
      <xdr:row>2</xdr:row>
      <xdr:rowOff>71967</xdr:rowOff>
    </xdr:to>
    <xdr:sp macro="" textlink="">
      <xdr:nvSpPr>
        <xdr:cNvPr id="4" name="Rounded Rectangle 3">
          <a:hlinkClick xmlns:r="http://schemas.openxmlformats.org/officeDocument/2006/relationships" r:id="rId3" tooltip="Gå til hovedmeny"/>
        </xdr:cNvPr>
        <xdr:cNvSpPr/>
      </xdr:nvSpPr>
      <xdr:spPr bwMode="auto">
        <a:xfrm>
          <a:off x="9210675" y="428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7.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9521"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9522"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9523"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9524"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9525"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9526"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9527"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9528"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9529"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9530"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056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9525</xdr:rowOff>
    </xdr:from>
    <xdr:to>
      <xdr:col>11</xdr:col>
      <xdr:colOff>101600</xdr:colOff>
      <xdr:row>0</xdr:row>
      <xdr:rowOff>348192</xdr:rowOff>
    </xdr:to>
    <xdr:sp macro="" textlink="">
      <xdr:nvSpPr>
        <xdr:cNvPr id="3" name="Rounded Rectangle 2">
          <a:hlinkClick xmlns:r="http://schemas.openxmlformats.org/officeDocument/2006/relationships" r:id="rId2" tooltip="Gå til hovedmeny"/>
        </xdr:cNvPr>
        <xdr:cNvSpPr/>
      </xdr:nvSpPr>
      <xdr:spPr bwMode="auto">
        <a:xfrm>
          <a:off x="7686675" y="95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85725</xdr:rowOff>
    </xdr:from>
    <xdr:to>
      <xdr:col>11</xdr:col>
      <xdr:colOff>111125</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239250"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156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157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157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157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157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157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157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157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157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157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66675</xdr:colOff>
      <xdr:row>9</xdr:row>
      <xdr:rowOff>85725</xdr:rowOff>
    </xdr:from>
    <xdr:to>
      <xdr:col>13</xdr:col>
      <xdr:colOff>76200</xdr:colOff>
      <xdr:row>50</xdr:row>
      <xdr:rowOff>152400</xdr:rowOff>
    </xdr:to>
    <xdr:sp macro="" textlink="">
      <xdr:nvSpPr>
        <xdr:cNvPr id="221185" name="Text Box 1"/>
        <xdr:cNvSpPr txBox="1">
          <a:spLocks noChangeArrowheads="1"/>
        </xdr:cNvSpPr>
      </xdr:nvSpPr>
      <xdr:spPr bwMode="auto">
        <a:xfrm>
          <a:off x="323850" y="1752600"/>
          <a:ext cx="9134475" cy="6705600"/>
        </a:xfrm>
        <a:prstGeom prst="rect">
          <a:avLst/>
        </a:prstGeom>
        <a:solidFill>
          <a:srgbClr val="EAEAEA"/>
        </a:solidFill>
        <a:ln w="9525" algn="ctr">
          <a:noFill/>
          <a:miter lim="800000"/>
          <a:headEnd/>
          <a:tailEnd/>
        </a:ln>
        <a:effectLst/>
      </xdr:spPr>
      <xdr:txBody>
        <a:bodyPr vertOverflow="clip" wrap="square" lIns="36576" tIns="22860" rIns="0" bIns="0" anchor="t" upright="1"/>
        <a:lstStyle/>
        <a:p>
          <a:pPr algn="l" rtl="0">
            <a:defRPr sz="1000"/>
          </a:pPr>
          <a:r>
            <a:rPr lang="nb-NO" sz="1200" b="1" i="0" u="none" strike="noStrike" baseline="0">
              <a:solidFill>
                <a:srgbClr val="000000"/>
              </a:solidFill>
              <a:latin typeface="Arial"/>
              <a:cs typeface="Arial"/>
            </a:rPr>
            <a:t>Formål</a:t>
          </a:r>
        </a:p>
        <a:p>
          <a:pPr algn="l" rtl="0">
            <a:defRPr sz="1000"/>
          </a:pPr>
          <a:r>
            <a:rPr lang="nb-NO" sz="1200" b="0" i="0" u="none" strike="noStrike" baseline="0">
              <a:solidFill>
                <a:srgbClr val="000000"/>
              </a:solidFill>
              <a:latin typeface="Arial"/>
              <a:cs typeface="Arial"/>
            </a:rPr>
            <a:t>Formålet med å benytte et risikostyringsverktøy er at risikovurderinger blir foretatt systematisk, helhetlig og enhetlig på tvers i virksomheten, og at arbeidet dokumenteres. Risikovurderinger skal bidra til bevisstgjøring og felles forståelse av risiko, samt skape eierskap til risikohåndtering. Mye av verdien ligger således i selve prosessen og diskusjonene som skapes i forbindelse med vurderingene, i tillegg til håndteringen av risikoene i etterkant</a:t>
          </a:r>
          <a:r>
            <a:rPr lang="nb-NO" sz="1200" b="0" i="0" u="none" strike="noStrike" baseline="0">
              <a:solidFill>
                <a:srgbClr val="000000"/>
              </a:solidFill>
              <a:latin typeface="Arial"/>
              <a:ea typeface="+mn-ea"/>
              <a:cs typeface="Arial"/>
            </a:rPr>
            <a:t>. Bruk av et risikovurderingsverktøy kan således gi god støtte til risikovurderingsprosessen.</a:t>
          </a:r>
        </a:p>
        <a:p>
          <a:pPr algn="l" rtl="0">
            <a:defRPr sz="1000"/>
          </a:pPr>
          <a:endParaRPr lang="nb-NO" sz="1200" b="0" i="0" u="none" strike="noStrike" baseline="0">
            <a:solidFill>
              <a:srgbClr val="000000"/>
            </a:solidFill>
            <a:latin typeface="Arial"/>
            <a:cs typeface="Arial"/>
          </a:endParaRPr>
        </a:p>
        <a:p>
          <a:pPr algn="l" rtl="0">
            <a:defRPr sz="1000"/>
          </a:pPr>
          <a:r>
            <a:rPr lang="nb-NO" sz="1200" b="1" i="0" u="none" strike="noStrike" baseline="0">
              <a:solidFill>
                <a:srgbClr val="000000"/>
              </a:solidFill>
              <a:latin typeface="Arial"/>
              <a:cs typeface="Arial"/>
            </a:rPr>
            <a:t>Overordnet brukerveiledning</a:t>
          </a:r>
        </a:p>
        <a:p>
          <a:pPr algn="l" rtl="0">
            <a:defRPr sz="1000"/>
          </a:pPr>
          <a:r>
            <a:rPr lang="nb-NO" sz="1200" b="0" i="0" u="none" strike="noStrike" baseline="0">
              <a:solidFill>
                <a:srgbClr val="000000"/>
              </a:solidFill>
              <a:latin typeface="Arial"/>
              <a:cs typeface="Arial"/>
            </a:rPr>
            <a:t>Ved å trykke på knappen "Hovedmeny" (øverst på denne siden) kommer du til selve verktøyet hvor det finnes en meny som er utgangspunktet for å  navigere i verktøyet. Du navigerer i verktøyet ved å klikke på de grå knappene.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Bruk av verktøyet forutsetter at det er definert mål. Det kan gjennomføres risikovurderinger for opptil 20 mål, selv om det i de fleste tilfeller ikke vil være hensiktsmessig med risikovurderinger av så mange mål. For hvert mål skal det identifiseres risikofaktorer</a:t>
          </a:r>
          <a:r>
            <a:rPr lang="nb-NO" sz="1200" b="0" i="0" u="none" strike="noStrike" baseline="0">
              <a:solidFill>
                <a:srgbClr val="000000"/>
              </a:solidFill>
              <a:latin typeface="Arial"/>
              <a:ea typeface="+mn-ea"/>
              <a:cs typeface="Arial"/>
            </a:rPr>
            <a:t>. Isteden for å ta utgangspunkt i mål kan virksomheten ta utgangspunkt i krav, evt. kritiske suksessfaktorer (KSFer).</a:t>
          </a:r>
          <a:r>
            <a:rPr lang="nb-NO" sz="1200" b="0" i="0" u="none" strike="noStrike" baseline="0">
              <a:solidFill>
                <a:srgbClr val="000000"/>
              </a:solidFill>
              <a:latin typeface="Arial"/>
              <a:cs typeface="Arial"/>
            </a:rPr>
            <a:t> Hver av risikofaktorene vurderes i forhold til sannsynlighet og konsekvens (på en skala fra 1-5). Verktøyet er bygget opp slik at en ved å legge inn disse verdiene får en farge på risikoen (rød, oransje, gul eller grønn), samt et "plott" i et risikokart. Med et utgangspunkt i de mest kritiske risikoene etableres det tiltak. Dette er tiltak som eksempelvis kan inngå i virksomhetsplanen og som følges opp gjennom den ordinære virksomhetsrapporteringen. For å starte arbeidet med risikovurderinger i forhold til de mål og krav som er prioritert å risikovurdere, trykke på knappene "Mål 1 - 20" og legg inn de ulike målene.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Hovedmenyen inneholder også en oversikt over andre verktøy og veiledninger som du får tilgang til ved å klikke på de grå knappene.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Andre verktøy:</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Stemmeverktøy. </a:t>
          </a:r>
          <a:r>
            <a:rPr kumimoji="0" lang="nb-NO" sz="1200" b="0" i="0" u="none" strike="noStrike" kern="0" cap="none" spc="0" normalizeH="0" baseline="0" noProof="0">
              <a:ln>
                <a:noFill/>
              </a:ln>
              <a:solidFill>
                <a:srgbClr val="000000"/>
              </a:solidFill>
              <a:effectLst/>
              <a:uLnTx/>
              <a:uFillTx/>
              <a:latin typeface="Arial"/>
              <a:ea typeface="+mn-ea"/>
              <a:cs typeface="Arial"/>
            </a:rPr>
            <a:t>Stemmeverktøyet kan brukes i tilfeller hvor det er mer hensiktsmessig å la alle deltagerne få komme med sin individuelle vurdering framfor en felles vurdering</a:t>
          </a:r>
          <a:r>
            <a:rPr lang="nb-NO" sz="1200" b="0" i="0" u="none" strike="noStrike" baseline="0">
              <a:solidFill>
                <a:srgbClr val="000000"/>
              </a:solidFill>
              <a:latin typeface="Arial"/>
              <a:cs typeface="Arial"/>
            </a:rPr>
            <a:t>. </a:t>
          </a:r>
          <a:r>
            <a:rPr lang="nb-NO" sz="1200" b="0" i="0" u="none" strike="noStrike" baseline="0">
              <a:solidFill>
                <a:srgbClr val="000000"/>
              </a:solidFill>
              <a:latin typeface="Arial"/>
              <a:ea typeface="+mn-ea"/>
              <a:cs typeface="Arial"/>
            </a:rPr>
            <a:t>Her kan de ulike vurderingene til alle deltagere i en risikovurderingsworkshop legges inn og danne grunnlag for en felles vurdering av risikoene.  </a:t>
          </a:r>
        </a:p>
        <a:p>
          <a:pPr algn="l" rtl="0">
            <a:defRPr sz="1000"/>
          </a:pPr>
          <a:r>
            <a:rPr lang="nb-NO" sz="1200" b="0" i="1" u="none" strike="noStrike" baseline="0">
              <a:solidFill>
                <a:srgbClr val="000000"/>
              </a:solidFill>
              <a:latin typeface="Arial"/>
              <a:cs typeface="Arial"/>
            </a:rPr>
            <a:t>- Samlet risikovurdering. </a:t>
          </a:r>
          <a:r>
            <a:rPr lang="nb-NO" sz="1200" b="0" i="0" u="none" strike="noStrike" baseline="0">
              <a:solidFill>
                <a:srgbClr val="000000"/>
              </a:solidFill>
              <a:latin typeface="Arial"/>
              <a:cs typeface="Arial"/>
            </a:rPr>
            <a:t>Her finnes en samlet oversikt over gjennomsnittsrisikoen knyttet til hvert må, samt en totaloversikt over tiltakene som er vurdert knyttet til de ulike målene.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Veiledninger:</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Risikovurderingsverktøyet</a:t>
          </a:r>
          <a:r>
            <a:rPr lang="nb-NO" sz="1200" b="0" i="0" u="none" strike="noStrike" baseline="0">
              <a:solidFill>
                <a:srgbClr val="000000"/>
              </a:solidFill>
              <a:latin typeface="Arial"/>
              <a:cs typeface="Arial"/>
            </a:rPr>
            <a:t>. Her vises sammenhengen mellom verktøyet og risikostyringsprosessen. Prosessen er basert på DFØ sin veileder til risikostyring i staten. Veiledningen viser også tips og triks til de ulike fasene.</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Stemmeverktøyet</a:t>
          </a:r>
          <a:r>
            <a:rPr lang="nb-NO" sz="1200" b="0" i="0" u="none" strike="noStrike" baseline="0">
              <a:solidFill>
                <a:srgbClr val="000000"/>
              </a:solidFill>
              <a:latin typeface="Arial"/>
              <a:cs typeface="Arial"/>
            </a:rPr>
            <a:t>. Her gis en beskrivelse av hvordan stemmeverktøyet kan brukes, inkludert beskrivelser av hva som er viktig å tenkte på for de enkelte deltagere.</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Samlet risikovurdering</a:t>
          </a:r>
          <a:r>
            <a:rPr lang="nb-NO" sz="1200" b="0" i="0" u="none" strike="noStrike" baseline="0">
              <a:solidFill>
                <a:srgbClr val="000000"/>
              </a:solidFill>
              <a:latin typeface="Arial"/>
              <a:cs typeface="Arial"/>
            </a:rPr>
            <a:t>. Her gis en beskrivelse av formål og hvordan bruke den samlede risikovurderingen.</a:t>
          </a:r>
        </a:p>
      </xdr:txBody>
    </xdr:sp>
    <xdr:clientData/>
  </xdr:twoCellAnchor>
  <xdr:twoCellAnchor>
    <xdr:from>
      <xdr:col>1</xdr:col>
      <xdr:colOff>114300</xdr:colOff>
      <xdr:row>3</xdr:row>
      <xdr:rowOff>133350</xdr:rowOff>
    </xdr:from>
    <xdr:to>
      <xdr:col>10</xdr:col>
      <xdr:colOff>323817</xdr:colOff>
      <xdr:row>8</xdr:row>
      <xdr:rowOff>39517</xdr:rowOff>
    </xdr:to>
    <xdr:grpSp>
      <xdr:nvGrpSpPr>
        <xdr:cNvPr id="9" name="Group 8"/>
        <xdr:cNvGrpSpPr/>
      </xdr:nvGrpSpPr>
      <xdr:grpSpPr>
        <a:xfrm>
          <a:off x="385233" y="776817"/>
          <a:ext cx="7964984" cy="769767"/>
          <a:chOff x="368300" y="757767"/>
          <a:chExt cx="7766017" cy="774000"/>
        </a:xfrm>
        <a:solidFill>
          <a:srgbClr val="333399"/>
        </a:solidFill>
      </xdr:grpSpPr>
      <xdr:sp macro="" textlink="">
        <xdr:nvSpPr>
          <xdr:cNvPr id="221189" name="AutoShape 5"/>
          <xdr:cNvSpPr>
            <a:spLocks noChangeArrowheads="1"/>
          </xdr:cNvSpPr>
        </xdr:nvSpPr>
        <xdr:spPr bwMode="auto">
          <a:xfrm>
            <a:off x="368300" y="757767"/>
            <a:ext cx="1756800" cy="774000"/>
          </a:xfrm>
          <a:prstGeom prst="homePlate">
            <a:avLst>
              <a:gd name="adj" fmla="val 5056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80000" rIns="91440" bIns="45720" anchor="t" upright="1"/>
          <a:lstStyle/>
          <a:p>
            <a:pPr algn="l" rtl="0">
              <a:defRPr sz="1000"/>
            </a:pPr>
            <a:r>
              <a:rPr lang="nb-NO" sz="1100" b="1" i="0" u="none" strike="noStrike" baseline="0">
                <a:solidFill>
                  <a:srgbClr val="FFFFFF"/>
                </a:solidFill>
                <a:latin typeface="Arial"/>
                <a:cs typeface="Arial"/>
              </a:rPr>
              <a:t>Identifisere</a:t>
            </a:r>
          </a:p>
          <a:p>
            <a:pPr algn="l" rtl="0">
              <a:defRPr sz="1000"/>
            </a:pPr>
            <a:r>
              <a:rPr lang="nb-NO" sz="1100" b="1" i="0" u="none" strike="noStrike" baseline="0">
                <a:solidFill>
                  <a:srgbClr val="FFFFFF"/>
                </a:solidFill>
                <a:latin typeface="Arial"/>
                <a:cs typeface="Arial"/>
              </a:rPr>
              <a:t>mål/ krav</a:t>
            </a:r>
            <a:endParaRPr lang="nb-NO" sz="11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221190" name="AutoShape 6"/>
          <xdr:cNvSpPr>
            <a:spLocks noChangeArrowheads="1"/>
          </xdr:cNvSpPr>
        </xdr:nvSpPr>
        <xdr:spPr bwMode="auto">
          <a:xfrm>
            <a:off x="1870604" y="757767"/>
            <a:ext cx="1756800" cy="774000"/>
          </a:xfrm>
          <a:prstGeom prst="chevron">
            <a:avLst>
              <a:gd name="adj" fmla="val 5348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1200" b="1" i="0" u="none" strike="noStrike" baseline="0">
                <a:solidFill>
                  <a:srgbClr val="FFFFFF"/>
                </a:solidFill>
                <a:latin typeface="Arial"/>
                <a:ea typeface="+mn-ea"/>
                <a:cs typeface="Arial"/>
              </a:rPr>
              <a:t>       </a:t>
            </a:r>
            <a:r>
              <a:rPr lang="nb-NO" sz="1100" b="1" i="0" u="none" strike="noStrike" baseline="0">
                <a:solidFill>
                  <a:srgbClr val="FFFFFF"/>
                </a:solidFill>
                <a:latin typeface="Arial"/>
                <a:ea typeface="+mn-ea"/>
                <a:cs typeface="Arial"/>
              </a:rPr>
              <a:t>Identifisere  risikoer og tiltak</a:t>
            </a:r>
            <a:endParaRPr lang="nb-NO" sz="1200" b="1" i="0" u="none" strike="noStrike" baseline="0">
              <a:solidFill>
                <a:srgbClr val="FFFFFF"/>
              </a:solidFill>
              <a:latin typeface="Arial"/>
              <a:ea typeface="+mn-ea"/>
              <a:cs typeface="Arial"/>
            </a:endParaRPr>
          </a:p>
        </xdr:txBody>
      </xdr:sp>
      <xdr:sp macro="" textlink="">
        <xdr:nvSpPr>
          <xdr:cNvPr id="221191" name="AutoShape 7"/>
          <xdr:cNvSpPr>
            <a:spLocks noChangeArrowheads="1"/>
          </xdr:cNvSpPr>
        </xdr:nvSpPr>
        <xdr:spPr bwMode="auto">
          <a:xfrm>
            <a:off x="3372908" y="757767"/>
            <a:ext cx="1756800" cy="774000"/>
          </a:xfrm>
          <a:prstGeom prst="chevron">
            <a:avLst>
              <a:gd name="adj" fmla="val 5542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0" tIns="0" rIns="0" bIns="0" anchor="t" upright="1"/>
          <a:lstStyle/>
          <a:p>
            <a:pPr algn="l" rtl="0">
              <a:defRPr sz="1000"/>
            </a:pPr>
            <a:r>
              <a:rPr lang="nb-NO" sz="1200" b="0" i="0" u="none" strike="noStrike" baseline="0">
                <a:solidFill>
                  <a:srgbClr val="FFFFFF"/>
                </a:solidFill>
                <a:latin typeface="Arial"/>
                <a:cs typeface="Arial"/>
              </a:rPr>
              <a:t>         </a:t>
            </a:r>
            <a:r>
              <a:rPr lang="nb-NO" sz="1100" b="1" i="0" u="none" strike="noStrike" baseline="0">
                <a:solidFill>
                  <a:srgbClr val="FFFFFF"/>
                </a:solidFill>
                <a:latin typeface="Arial"/>
                <a:cs typeface="Arial"/>
              </a:rPr>
              <a:t>Vurdere og</a:t>
            </a:r>
          </a:p>
          <a:p>
            <a:pPr algn="l" rtl="0">
              <a:defRPr sz="1000"/>
            </a:pPr>
            <a:r>
              <a:rPr lang="nb-NO" sz="1100" b="1" i="0" u="none" strike="noStrike" baseline="0">
                <a:solidFill>
                  <a:srgbClr val="FFFFFF"/>
                </a:solidFill>
                <a:latin typeface="Arial"/>
                <a:cs typeface="Arial"/>
              </a:rPr>
              <a:t> prioritere                risikoer</a:t>
            </a:r>
            <a:endParaRPr lang="nb-NO" sz="11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221192" name="AutoShape 8"/>
          <xdr:cNvSpPr>
            <a:spLocks noChangeArrowheads="1"/>
          </xdr:cNvSpPr>
        </xdr:nvSpPr>
        <xdr:spPr bwMode="auto">
          <a:xfrm>
            <a:off x="4843462" y="757767"/>
            <a:ext cx="1756800" cy="774000"/>
          </a:xfrm>
          <a:prstGeom prst="chevron">
            <a:avLst>
              <a:gd name="adj" fmla="val 5411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91440" tIns="45720" rIns="91440" bIns="45720" anchor="t" upright="1"/>
          <a:lstStyle/>
          <a:p>
            <a:pPr algn="ctr" rtl="0">
              <a:defRPr sz="1000"/>
            </a:pPr>
            <a:r>
              <a:rPr lang="nb-NO" sz="1200" b="0" i="0" u="none" strike="noStrike" baseline="0">
                <a:solidFill>
                  <a:srgbClr val="FFFFFF"/>
                </a:solidFill>
                <a:latin typeface="Arial"/>
                <a:cs typeface="Arial"/>
              </a:rPr>
              <a:t>       </a:t>
            </a:r>
            <a:r>
              <a:rPr lang="nb-NO" sz="1100" b="1" i="0" u="none" strike="noStrike" baseline="0">
                <a:solidFill>
                  <a:srgbClr val="FFFFFF"/>
                </a:solidFill>
                <a:latin typeface="Arial"/>
                <a:ea typeface="+mn-ea"/>
                <a:cs typeface="Arial"/>
              </a:rPr>
              <a:t>Etablere </a:t>
            </a:r>
            <a:r>
              <a:rPr lang="nb-NO" sz="1100" b="1" i="0" u="none" strike="noStrike" baseline="0">
                <a:solidFill>
                  <a:srgbClr val="FFFFFF"/>
                </a:solidFill>
                <a:latin typeface="Arial"/>
                <a:cs typeface="Arial"/>
              </a:rPr>
              <a:t>         tiltak </a:t>
            </a: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221193" name="AutoShape 9"/>
          <xdr:cNvSpPr>
            <a:spLocks noChangeArrowheads="1"/>
          </xdr:cNvSpPr>
        </xdr:nvSpPr>
        <xdr:spPr bwMode="auto">
          <a:xfrm>
            <a:off x="6377517" y="757767"/>
            <a:ext cx="1756800" cy="774000"/>
          </a:xfrm>
          <a:prstGeom prst="chevron">
            <a:avLst>
              <a:gd name="adj" fmla="val 5609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0" tIns="108000" rIns="0" bIns="0" anchor="t" upright="1"/>
          <a:lstStyle/>
          <a:p>
            <a:pPr algn="ctr" rtl="0">
              <a:defRPr sz="1000"/>
            </a:pPr>
            <a:r>
              <a:rPr lang="nb-NO" sz="1100" b="1" i="0" u="none" strike="noStrike" baseline="0">
                <a:solidFill>
                  <a:srgbClr val="FFFFFF"/>
                </a:solidFill>
                <a:latin typeface="Arial"/>
                <a:cs typeface="Arial"/>
              </a:rPr>
              <a:t>Rapportering        og         oppfølging </a:t>
            </a:r>
          </a:p>
          <a:p>
            <a:pPr algn="l" rtl="0">
              <a:defRPr sz="1000"/>
            </a:pPr>
            <a:r>
              <a:rPr lang="nb-NO" sz="1200" b="1" i="0" u="none" strike="noStrike" baseline="0">
                <a:solidFill>
                  <a:srgbClr val="FFFFFF"/>
                </a:solidFill>
                <a:latin typeface="Arial"/>
                <a:cs typeface="Arial"/>
              </a:rPr>
              <a:t>          </a:t>
            </a:r>
          </a:p>
        </xdr:txBody>
      </xdr:sp>
    </xdr:grpSp>
    <xdr:clientData/>
  </xdr:twoCellAnchor>
  <xdr:twoCellAnchor>
    <xdr:from>
      <xdr:col>7</xdr:col>
      <xdr:colOff>402167</xdr:colOff>
      <xdr:row>0</xdr:row>
      <xdr:rowOff>52917</xdr:rowOff>
    </xdr:from>
    <xdr:to>
      <xdr:col>8</xdr:col>
      <xdr:colOff>412750</xdr:colOff>
      <xdr:row>2</xdr:row>
      <xdr:rowOff>21167</xdr:rowOff>
    </xdr:to>
    <xdr:sp macro="" textlink="">
      <xdr:nvSpPr>
        <xdr:cNvPr id="10" name="Rounded Rectangle 9">
          <a:hlinkClick xmlns:r="http://schemas.openxmlformats.org/officeDocument/2006/relationships" r:id="rId1" tooltip="Gå til hovedmeny"/>
        </xdr:cNvPr>
        <xdr:cNvSpPr/>
      </xdr:nvSpPr>
      <xdr:spPr bwMode="auto">
        <a:xfrm>
          <a:off x="4974167" y="52917"/>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260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123825</xdr:colOff>
      <xdr:row>0</xdr:row>
      <xdr:rowOff>0</xdr:rowOff>
    </xdr:from>
    <xdr:to>
      <xdr:col>11</xdr:col>
      <xdr:colOff>53975</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39050"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114300</xdr:colOff>
      <xdr:row>1</xdr:row>
      <xdr:rowOff>76200</xdr:rowOff>
    </xdr:from>
    <xdr:to>
      <xdr:col>11</xdr:col>
      <xdr:colOff>44450</xdr:colOff>
      <xdr:row>2</xdr:row>
      <xdr:rowOff>71967</xdr:rowOff>
    </xdr:to>
    <xdr:sp macro="" textlink="">
      <xdr:nvSpPr>
        <xdr:cNvPr id="4" name="Rounded Rectangle 3">
          <a:hlinkClick xmlns:r="http://schemas.openxmlformats.org/officeDocument/2006/relationships" r:id="rId3" tooltip="Gå til hovedmeny"/>
        </xdr:cNvPr>
        <xdr:cNvSpPr/>
      </xdr:nvSpPr>
      <xdr:spPr bwMode="auto">
        <a:xfrm>
          <a:off x="9096375" y="428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3617"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3618"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3619"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3620"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3621"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3622"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3623"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3624"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3625"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3626"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465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0</xdr:row>
      <xdr:rowOff>0</xdr:rowOff>
    </xdr:from>
    <xdr:to>
      <xdr:col>11</xdr:col>
      <xdr:colOff>63500</xdr:colOff>
      <xdr:row>0</xdr:row>
      <xdr:rowOff>338667</xdr:rowOff>
    </xdr:to>
    <xdr:sp macro="" textlink="">
      <xdr:nvSpPr>
        <xdr:cNvPr id="3" name="Rounded Rectangle 2">
          <a:hlinkClick xmlns:r="http://schemas.openxmlformats.org/officeDocument/2006/relationships" r:id="rId2" tooltip="Gå til hovedmeny"/>
        </xdr:cNvPr>
        <xdr:cNvSpPr/>
      </xdr:nvSpPr>
      <xdr:spPr bwMode="auto">
        <a:xfrm>
          <a:off x="764857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114300</xdr:colOff>
      <xdr:row>1</xdr:row>
      <xdr:rowOff>66675</xdr:rowOff>
    </xdr:from>
    <xdr:to>
      <xdr:col>11</xdr:col>
      <xdr:colOff>44450</xdr:colOff>
      <xdr:row>2</xdr:row>
      <xdr:rowOff>62442</xdr:rowOff>
    </xdr:to>
    <xdr:sp macro="" textlink="">
      <xdr:nvSpPr>
        <xdr:cNvPr id="4" name="Rounded Rectangle 3">
          <a:hlinkClick xmlns:r="http://schemas.openxmlformats.org/officeDocument/2006/relationships" r:id="rId3" tooltip="Gå til hovedmeny"/>
        </xdr:cNvPr>
        <xdr:cNvSpPr/>
      </xdr:nvSpPr>
      <xdr:spPr bwMode="auto">
        <a:xfrm>
          <a:off x="9134475"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566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566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566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566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566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567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567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567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567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567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670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114300</xdr:colOff>
      <xdr:row>0</xdr:row>
      <xdr:rowOff>19050</xdr:rowOff>
    </xdr:from>
    <xdr:to>
      <xdr:col>11</xdr:col>
      <xdr:colOff>44450</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29525"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123825</xdr:colOff>
      <xdr:row>1</xdr:row>
      <xdr:rowOff>85725</xdr:rowOff>
    </xdr:from>
    <xdr:to>
      <xdr:col>11</xdr:col>
      <xdr:colOff>53975</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220200"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5.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771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7714"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771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771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771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771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771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772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772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772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875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0</xdr:row>
      <xdr:rowOff>19050</xdr:rowOff>
    </xdr:from>
    <xdr:to>
      <xdr:col>11</xdr:col>
      <xdr:colOff>63500</xdr:colOff>
      <xdr:row>1</xdr:row>
      <xdr:rowOff>5292</xdr:rowOff>
    </xdr:to>
    <xdr:sp macro="" textlink="">
      <xdr:nvSpPr>
        <xdr:cNvPr id="3" name="Rounded Rectangle 2">
          <a:hlinkClick xmlns:r="http://schemas.openxmlformats.org/officeDocument/2006/relationships" r:id="rId2" tooltip="Gå til hovedmeny"/>
        </xdr:cNvPr>
        <xdr:cNvSpPr/>
      </xdr:nvSpPr>
      <xdr:spPr bwMode="auto">
        <a:xfrm>
          <a:off x="7648575"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85725</xdr:rowOff>
    </xdr:from>
    <xdr:to>
      <xdr:col>11</xdr:col>
      <xdr:colOff>73025</xdr:colOff>
      <xdr:row>2</xdr:row>
      <xdr:rowOff>81492</xdr:rowOff>
    </xdr:to>
    <xdr:sp macro="" textlink="">
      <xdr:nvSpPr>
        <xdr:cNvPr id="4" name="Rounded Rectangle 3">
          <a:hlinkClick xmlns:r="http://schemas.openxmlformats.org/officeDocument/2006/relationships" r:id="rId3" tooltip="Gå til hovedmeny"/>
        </xdr:cNvPr>
        <xdr:cNvSpPr/>
      </xdr:nvSpPr>
      <xdr:spPr bwMode="auto">
        <a:xfrm>
          <a:off x="9191625"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7.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9761"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9762"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9763"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9764"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9765"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9766"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9767"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9768"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9769"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9770"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3080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28575</xdr:rowOff>
    </xdr:from>
    <xdr:to>
      <xdr:col>11</xdr:col>
      <xdr:colOff>82550</xdr:colOff>
      <xdr:row>1</xdr:row>
      <xdr:rowOff>14817</xdr:rowOff>
    </xdr:to>
    <xdr:sp macro="" textlink="">
      <xdr:nvSpPr>
        <xdr:cNvPr id="3" name="Rounded Rectangle 2">
          <a:hlinkClick xmlns:r="http://schemas.openxmlformats.org/officeDocument/2006/relationships" r:id="rId2" tooltip="Gå til hovedmeny"/>
        </xdr:cNvPr>
        <xdr:cNvSpPr/>
      </xdr:nvSpPr>
      <xdr:spPr bwMode="auto">
        <a:xfrm>
          <a:off x="766762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104775</xdr:rowOff>
    </xdr:from>
    <xdr:to>
      <xdr:col>11</xdr:col>
      <xdr:colOff>73025</xdr:colOff>
      <xdr:row>2</xdr:row>
      <xdr:rowOff>100542</xdr:rowOff>
    </xdr:to>
    <xdr:sp macro="" textlink="">
      <xdr:nvSpPr>
        <xdr:cNvPr id="4" name="Rounded Rectangle 3">
          <a:hlinkClick xmlns:r="http://schemas.openxmlformats.org/officeDocument/2006/relationships" r:id="rId3" tooltip="Gå til hovedmeny"/>
        </xdr:cNvPr>
        <xdr:cNvSpPr/>
      </xdr:nvSpPr>
      <xdr:spPr bwMode="auto">
        <a:xfrm>
          <a:off x="9220200" y="4572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3180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3181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3181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3181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3181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3181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3181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3181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3181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3181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2</xdr:col>
      <xdr:colOff>114300</xdr:colOff>
      <xdr:row>6</xdr:row>
      <xdr:rowOff>57150</xdr:rowOff>
    </xdr:from>
    <xdr:to>
      <xdr:col>3</xdr:col>
      <xdr:colOff>641700</xdr:colOff>
      <xdr:row>7</xdr:row>
      <xdr:rowOff>114825</xdr:rowOff>
    </xdr:to>
    <xdr:sp macro="" textlink="">
      <xdr:nvSpPr>
        <xdr:cNvPr id="2" name="Rounded Rectangle 1">
          <a:hlinkClick xmlns:r="http://schemas.openxmlformats.org/officeDocument/2006/relationships" r:id="rId1" tooltip="Gå til mål 1"/>
        </xdr:cNvPr>
        <xdr:cNvSpPr/>
      </xdr:nvSpPr>
      <xdr:spPr bwMode="auto">
        <a:xfrm>
          <a:off x="1828800" y="2066925"/>
          <a:ext cx="756000" cy="219600"/>
        </a:xfrm>
        <a:prstGeom prst="roundRect">
          <a:avLst/>
        </a:prstGeom>
        <a:ln>
          <a:solidFill>
            <a:schemeClr val="tx2">
              <a:lumMod val="75000"/>
            </a:schemeClr>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a:t>
          </a:r>
        </a:p>
      </xdr:txBody>
    </xdr:sp>
    <xdr:clientData/>
  </xdr:twoCellAnchor>
  <xdr:twoCellAnchor>
    <xdr:from>
      <xdr:col>2</xdr:col>
      <xdr:colOff>114300</xdr:colOff>
      <xdr:row>8</xdr:row>
      <xdr:rowOff>38100</xdr:rowOff>
    </xdr:from>
    <xdr:to>
      <xdr:col>3</xdr:col>
      <xdr:colOff>641700</xdr:colOff>
      <xdr:row>9</xdr:row>
      <xdr:rowOff>95775</xdr:rowOff>
    </xdr:to>
    <xdr:sp macro="" textlink="">
      <xdr:nvSpPr>
        <xdr:cNvPr id="3" name="Rounded Rectangle 2">
          <a:hlinkClick xmlns:r="http://schemas.openxmlformats.org/officeDocument/2006/relationships" r:id="rId2" tooltip="Gå til mål 2"/>
        </xdr:cNvPr>
        <xdr:cNvSpPr/>
      </xdr:nvSpPr>
      <xdr:spPr bwMode="auto">
        <a:xfrm>
          <a:off x="1828800" y="238125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2</a:t>
          </a:r>
        </a:p>
      </xdr:txBody>
    </xdr:sp>
    <xdr:clientData/>
  </xdr:twoCellAnchor>
  <xdr:twoCellAnchor>
    <xdr:from>
      <xdr:col>2</xdr:col>
      <xdr:colOff>114300</xdr:colOff>
      <xdr:row>10</xdr:row>
      <xdr:rowOff>9525</xdr:rowOff>
    </xdr:from>
    <xdr:to>
      <xdr:col>3</xdr:col>
      <xdr:colOff>641700</xdr:colOff>
      <xdr:row>11</xdr:row>
      <xdr:rowOff>67200</xdr:rowOff>
    </xdr:to>
    <xdr:sp macro="" textlink="">
      <xdr:nvSpPr>
        <xdr:cNvPr id="4" name="Rounded Rectangle 3">
          <a:hlinkClick xmlns:r="http://schemas.openxmlformats.org/officeDocument/2006/relationships" r:id="rId3" tooltip="Gå til mål 3"/>
        </xdr:cNvPr>
        <xdr:cNvSpPr/>
      </xdr:nvSpPr>
      <xdr:spPr bwMode="auto">
        <a:xfrm>
          <a:off x="1828800" y="2676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3</a:t>
          </a:r>
        </a:p>
      </xdr:txBody>
    </xdr:sp>
    <xdr:clientData/>
  </xdr:twoCellAnchor>
  <xdr:twoCellAnchor>
    <xdr:from>
      <xdr:col>2</xdr:col>
      <xdr:colOff>114300</xdr:colOff>
      <xdr:row>11</xdr:row>
      <xdr:rowOff>142875</xdr:rowOff>
    </xdr:from>
    <xdr:to>
      <xdr:col>3</xdr:col>
      <xdr:colOff>641700</xdr:colOff>
      <xdr:row>13</xdr:row>
      <xdr:rowOff>38625</xdr:rowOff>
    </xdr:to>
    <xdr:sp macro="" textlink="">
      <xdr:nvSpPr>
        <xdr:cNvPr id="5" name="Rounded Rectangle 4">
          <a:hlinkClick xmlns:r="http://schemas.openxmlformats.org/officeDocument/2006/relationships" r:id="rId4" tooltip="Gå til mål 4"/>
        </xdr:cNvPr>
        <xdr:cNvSpPr/>
      </xdr:nvSpPr>
      <xdr:spPr bwMode="auto">
        <a:xfrm>
          <a:off x="1828800" y="29718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4</a:t>
          </a:r>
        </a:p>
      </xdr:txBody>
    </xdr:sp>
    <xdr:clientData/>
  </xdr:twoCellAnchor>
  <xdr:twoCellAnchor>
    <xdr:from>
      <xdr:col>2</xdr:col>
      <xdr:colOff>114300</xdr:colOff>
      <xdr:row>13</xdr:row>
      <xdr:rowOff>123825</xdr:rowOff>
    </xdr:from>
    <xdr:to>
      <xdr:col>3</xdr:col>
      <xdr:colOff>641700</xdr:colOff>
      <xdr:row>14</xdr:row>
      <xdr:rowOff>105300</xdr:rowOff>
    </xdr:to>
    <xdr:sp macro="" textlink="">
      <xdr:nvSpPr>
        <xdr:cNvPr id="6" name="Rounded Rectangle 5">
          <a:hlinkClick xmlns:r="http://schemas.openxmlformats.org/officeDocument/2006/relationships" r:id="rId5" tooltip="Gå til mål 5"/>
        </xdr:cNvPr>
        <xdr:cNvSpPr/>
      </xdr:nvSpPr>
      <xdr:spPr bwMode="auto">
        <a:xfrm>
          <a:off x="1828800" y="3276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a:t>
          </a:r>
          <a:r>
            <a:rPr lang="nb-NO" sz="1100" baseline="0">
              <a:solidFill>
                <a:srgbClr val="002060"/>
              </a:solidFill>
            </a:rPr>
            <a:t> 5</a:t>
          </a:r>
          <a:endParaRPr lang="nb-NO" sz="1100">
            <a:solidFill>
              <a:srgbClr val="002060"/>
            </a:solidFill>
          </a:endParaRPr>
        </a:p>
      </xdr:txBody>
    </xdr:sp>
    <xdr:clientData/>
  </xdr:twoCellAnchor>
  <xdr:twoCellAnchor>
    <xdr:from>
      <xdr:col>2</xdr:col>
      <xdr:colOff>114300</xdr:colOff>
      <xdr:row>15</xdr:row>
      <xdr:rowOff>28575</xdr:rowOff>
    </xdr:from>
    <xdr:to>
      <xdr:col>3</xdr:col>
      <xdr:colOff>641700</xdr:colOff>
      <xdr:row>16</xdr:row>
      <xdr:rowOff>86250</xdr:rowOff>
    </xdr:to>
    <xdr:sp macro="" textlink="">
      <xdr:nvSpPr>
        <xdr:cNvPr id="7" name="Rounded Rectangle 6">
          <a:hlinkClick xmlns:r="http://schemas.openxmlformats.org/officeDocument/2006/relationships" r:id="rId6" tooltip="Gå til mål 6"/>
        </xdr:cNvPr>
        <xdr:cNvSpPr/>
      </xdr:nvSpPr>
      <xdr:spPr bwMode="auto">
        <a:xfrm>
          <a:off x="1828800" y="35814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6</a:t>
          </a:r>
        </a:p>
      </xdr:txBody>
    </xdr:sp>
    <xdr:clientData/>
  </xdr:twoCellAnchor>
  <xdr:twoCellAnchor>
    <xdr:from>
      <xdr:col>2</xdr:col>
      <xdr:colOff>114300</xdr:colOff>
      <xdr:row>17</xdr:row>
      <xdr:rowOff>9525</xdr:rowOff>
    </xdr:from>
    <xdr:to>
      <xdr:col>3</xdr:col>
      <xdr:colOff>641700</xdr:colOff>
      <xdr:row>18</xdr:row>
      <xdr:rowOff>67200</xdr:rowOff>
    </xdr:to>
    <xdr:sp macro="" textlink="">
      <xdr:nvSpPr>
        <xdr:cNvPr id="8" name="Rounded Rectangle 7">
          <a:hlinkClick xmlns:r="http://schemas.openxmlformats.org/officeDocument/2006/relationships" r:id="rId7" tooltip="Gå til mål 7"/>
        </xdr:cNvPr>
        <xdr:cNvSpPr/>
      </xdr:nvSpPr>
      <xdr:spPr bwMode="auto">
        <a:xfrm>
          <a:off x="1828800" y="38862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7</a:t>
          </a:r>
        </a:p>
      </xdr:txBody>
    </xdr:sp>
    <xdr:clientData/>
  </xdr:twoCellAnchor>
  <xdr:twoCellAnchor>
    <xdr:from>
      <xdr:col>2</xdr:col>
      <xdr:colOff>114300</xdr:colOff>
      <xdr:row>19</xdr:row>
      <xdr:rowOff>0</xdr:rowOff>
    </xdr:from>
    <xdr:to>
      <xdr:col>3</xdr:col>
      <xdr:colOff>641700</xdr:colOff>
      <xdr:row>20</xdr:row>
      <xdr:rowOff>57675</xdr:rowOff>
    </xdr:to>
    <xdr:sp macro="" textlink="">
      <xdr:nvSpPr>
        <xdr:cNvPr id="9" name="Rounded Rectangle 8">
          <a:hlinkClick xmlns:r="http://schemas.openxmlformats.org/officeDocument/2006/relationships" r:id="rId8" tooltip="Gå til mål 8"/>
        </xdr:cNvPr>
        <xdr:cNvSpPr/>
      </xdr:nvSpPr>
      <xdr:spPr bwMode="auto">
        <a:xfrm>
          <a:off x="1828800" y="4200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8</a:t>
          </a:r>
        </a:p>
      </xdr:txBody>
    </xdr:sp>
    <xdr:clientData/>
  </xdr:twoCellAnchor>
  <xdr:twoCellAnchor>
    <xdr:from>
      <xdr:col>2</xdr:col>
      <xdr:colOff>114300</xdr:colOff>
      <xdr:row>20</xdr:row>
      <xdr:rowOff>142875</xdr:rowOff>
    </xdr:from>
    <xdr:to>
      <xdr:col>3</xdr:col>
      <xdr:colOff>641700</xdr:colOff>
      <xdr:row>22</xdr:row>
      <xdr:rowOff>38625</xdr:rowOff>
    </xdr:to>
    <xdr:sp macro="" textlink="">
      <xdr:nvSpPr>
        <xdr:cNvPr id="10" name="Rounded Rectangle 9">
          <a:hlinkClick xmlns:r="http://schemas.openxmlformats.org/officeDocument/2006/relationships" r:id="rId9" tooltip="Gå til mål 9"/>
        </xdr:cNvPr>
        <xdr:cNvSpPr/>
      </xdr:nvSpPr>
      <xdr:spPr bwMode="auto">
        <a:xfrm>
          <a:off x="1828800" y="45053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9</a:t>
          </a:r>
        </a:p>
      </xdr:txBody>
    </xdr:sp>
    <xdr:clientData/>
  </xdr:twoCellAnchor>
  <xdr:twoCellAnchor>
    <xdr:from>
      <xdr:col>2</xdr:col>
      <xdr:colOff>114300</xdr:colOff>
      <xdr:row>22</xdr:row>
      <xdr:rowOff>114300</xdr:rowOff>
    </xdr:from>
    <xdr:to>
      <xdr:col>3</xdr:col>
      <xdr:colOff>641700</xdr:colOff>
      <xdr:row>24</xdr:row>
      <xdr:rowOff>10050</xdr:rowOff>
    </xdr:to>
    <xdr:sp macro="" textlink="">
      <xdr:nvSpPr>
        <xdr:cNvPr id="11" name="Rounded Rectangle 10">
          <a:hlinkClick xmlns:r="http://schemas.openxmlformats.org/officeDocument/2006/relationships" r:id="rId10" tooltip="Gå til mål 10"/>
        </xdr:cNvPr>
        <xdr:cNvSpPr/>
      </xdr:nvSpPr>
      <xdr:spPr bwMode="auto">
        <a:xfrm>
          <a:off x="1828800" y="4800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10</a:t>
          </a:r>
        </a:p>
      </xdr:txBody>
    </xdr:sp>
    <xdr:clientData/>
  </xdr:twoCellAnchor>
  <xdr:twoCellAnchor>
    <xdr:from>
      <xdr:col>3</xdr:col>
      <xdr:colOff>695325</xdr:colOff>
      <xdr:row>6</xdr:row>
      <xdr:rowOff>57150</xdr:rowOff>
    </xdr:from>
    <xdr:to>
      <xdr:col>4</xdr:col>
      <xdr:colOff>575025</xdr:colOff>
      <xdr:row>7</xdr:row>
      <xdr:rowOff>105300</xdr:rowOff>
    </xdr:to>
    <xdr:sp macro="" textlink="">
      <xdr:nvSpPr>
        <xdr:cNvPr id="12" name="Rounded Rectangle 11">
          <a:hlinkClick xmlns:r="http://schemas.openxmlformats.org/officeDocument/2006/relationships" r:id="rId11" tooltip="Gå til mål 11"/>
        </xdr:cNvPr>
        <xdr:cNvSpPr/>
      </xdr:nvSpPr>
      <xdr:spPr bwMode="auto">
        <a:xfrm>
          <a:off x="2638425" y="20669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11</a:t>
          </a:r>
        </a:p>
      </xdr:txBody>
    </xdr:sp>
    <xdr:clientData/>
  </xdr:twoCellAnchor>
  <xdr:twoCellAnchor>
    <xdr:from>
      <xdr:col>3</xdr:col>
      <xdr:colOff>695325</xdr:colOff>
      <xdr:row>8</xdr:row>
      <xdr:rowOff>38100</xdr:rowOff>
    </xdr:from>
    <xdr:to>
      <xdr:col>4</xdr:col>
      <xdr:colOff>575025</xdr:colOff>
      <xdr:row>9</xdr:row>
      <xdr:rowOff>95775</xdr:rowOff>
    </xdr:to>
    <xdr:sp macro="" textlink="">
      <xdr:nvSpPr>
        <xdr:cNvPr id="13" name="Rounded Rectangle 12">
          <a:hlinkClick xmlns:r="http://schemas.openxmlformats.org/officeDocument/2006/relationships" r:id="rId12" tooltip="Gå til mål 12"/>
        </xdr:cNvPr>
        <xdr:cNvSpPr/>
      </xdr:nvSpPr>
      <xdr:spPr bwMode="auto">
        <a:xfrm>
          <a:off x="2638425" y="238125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12</a:t>
          </a:r>
        </a:p>
      </xdr:txBody>
    </xdr:sp>
    <xdr:clientData/>
  </xdr:twoCellAnchor>
  <xdr:twoCellAnchor>
    <xdr:from>
      <xdr:col>3</xdr:col>
      <xdr:colOff>695325</xdr:colOff>
      <xdr:row>10</xdr:row>
      <xdr:rowOff>9525</xdr:rowOff>
    </xdr:from>
    <xdr:to>
      <xdr:col>4</xdr:col>
      <xdr:colOff>575025</xdr:colOff>
      <xdr:row>11</xdr:row>
      <xdr:rowOff>67200</xdr:rowOff>
    </xdr:to>
    <xdr:sp macro="" textlink="">
      <xdr:nvSpPr>
        <xdr:cNvPr id="14" name="Rounded Rectangle 13">
          <a:hlinkClick xmlns:r="http://schemas.openxmlformats.org/officeDocument/2006/relationships" r:id="rId13" tooltip="Gå til mål 13"/>
        </xdr:cNvPr>
        <xdr:cNvSpPr/>
      </xdr:nvSpPr>
      <xdr:spPr bwMode="auto">
        <a:xfrm>
          <a:off x="2638425" y="2676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13</a:t>
          </a:r>
        </a:p>
      </xdr:txBody>
    </xdr:sp>
    <xdr:clientData/>
  </xdr:twoCellAnchor>
  <xdr:twoCellAnchor>
    <xdr:from>
      <xdr:col>3</xdr:col>
      <xdr:colOff>695325</xdr:colOff>
      <xdr:row>11</xdr:row>
      <xdr:rowOff>142875</xdr:rowOff>
    </xdr:from>
    <xdr:to>
      <xdr:col>4</xdr:col>
      <xdr:colOff>575025</xdr:colOff>
      <xdr:row>13</xdr:row>
      <xdr:rowOff>38625</xdr:rowOff>
    </xdr:to>
    <xdr:sp macro="" textlink="">
      <xdr:nvSpPr>
        <xdr:cNvPr id="15" name="Rounded Rectangle 14">
          <a:hlinkClick xmlns:r="http://schemas.openxmlformats.org/officeDocument/2006/relationships" r:id="rId14" tooltip="Gå til mål 14"/>
        </xdr:cNvPr>
        <xdr:cNvSpPr/>
      </xdr:nvSpPr>
      <xdr:spPr bwMode="auto">
        <a:xfrm>
          <a:off x="2638425" y="29718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14</a:t>
          </a:r>
        </a:p>
      </xdr:txBody>
    </xdr:sp>
    <xdr:clientData/>
  </xdr:twoCellAnchor>
  <xdr:twoCellAnchor>
    <xdr:from>
      <xdr:col>3</xdr:col>
      <xdr:colOff>695325</xdr:colOff>
      <xdr:row>13</xdr:row>
      <xdr:rowOff>123825</xdr:rowOff>
    </xdr:from>
    <xdr:to>
      <xdr:col>4</xdr:col>
      <xdr:colOff>575025</xdr:colOff>
      <xdr:row>14</xdr:row>
      <xdr:rowOff>105300</xdr:rowOff>
    </xdr:to>
    <xdr:sp macro="" textlink="">
      <xdr:nvSpPr>
        <xdr:cNvPr id="16" name="Rounded Rectangle 15">
          <a:hlinkClick xmlns:r="http://schemas.openxmlformats.org/officeDocument/2006/relationships" r:id="rId15" tooltip="Gå til mål 15"/>
        </xdr:cNvPr>
        <xdr:cNvSpPr/>
      </xdr:nvSpPr>
      <xdr:spPr bwMode="auto">
        <a:xfrm>
          <a:off x="2638425" y="3276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15</a:t>
          </a:r>
        </a:p>
      </xdr:txBody>
    </xdr:sp>
    <xdr:clientData/>
  </xdr:twoCellAnchor>
  <xdr:twoCellAnchor>
    <xdr:from>
      <xdr:col>3</xdr:col>
      <xdr:colOff>695325</xdr:colOff>
      <xdr:row>15</xdr:row>
      <xdr:rowOff>28575</xdr:rowOff>
    </xdr:from>
    <xdr:to>
      <xdr:col>4</xdr:col>
      <xdr:colOff>575025</xdr:colOff>
      <xdr:row>16</xdr:row>
      <xdr:rowOff>86250</xdr:rowOff>
    </xdr:to>
    <xdr:sp macro="" textlink="">
      <xdr:nvSpPr>
        <xdr:cNvPr id="17" name="Rounded Rectangle 16">
          <a:hlinkClick xmlns:r="http://schemas.openxmlformats.org/officeDocument/2006/relationships" r:id="rId16" tooltip="Gå til mål 16"/>
        </xdr:cNvPr>
        <xdr:cNvSpPr/>
      </xdr:nvSpPr>
      <xdr:spPr bwMode="auto">
        <a:xfrm>
          <a:off x="2638425" y="35814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16</a:t>
          </a:r>
        </a:p>
      </xdr:txBody>
    </xdr:sp>
    <xdr:clientData/>
  </xdr:twoCellAnchor>
  <xdr:twoCellAnchor>
    <xdr:from>
      <xdr:col>3</xdr:col>
      <xdr:colOff>695325</xdr:colOff>
      <xdr:row>17</xdr:row>
      <xdr:rowOff>9525</xdr:rowOff>
    </xdr:from>
    <xdr:to>
      <xdr:col>4</xdr:col>
      <xdr:colOff>575025</xdr:colOff>
      <xdr:row>18</xdr:row>
      <xdr:rowOff>67200</xdr:rowOff>
    </xdr:to>
    <xdr:sp macro="" textlink="">
      <xdr:nvSpPr>
        <xdr:cNvPr id="18" name="Rounded Rectangle 17">
          <a:hlinkClick xmlns:r="http://schemas.openxmlformats.org/officeDocument/2006/relationships" r:id="rId17" tooltip="Gå til mål 17"/>
        </xdr:cNvPr>
        <xdr:cNvSpPr/>
      </xdr:nvSpPr>
      <xdr:spPr bwMode="auto">
        <a:xfrm>
          <a:off x="2638425" y="38862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17</a:t>
          </a:r>
        </a:p>
      </xdr:txBody>
    </xdr:sp>
    <xdr:clientData/>
  </xdr:twoCellAnchor>
  <xdr:twoCellAnchor>
    <xdr:from>
      <xdr:col>3</xdr:col>
      <xdr:colOff>695325</xdr:colOff>
      <xdr:row>19</xdr:row>
      <xdr:rowOff>0</xdr:rowOff>
    </xdr:from>
    <xdr:to>
      <xdr:col>4</xdr:col>
      <xdr:colOff>575025</xdr:colOff>
      <xdr:row>20</xdr:row>
      <xdr:rowOff>57675</xdr:rowOff>
    </xdr:to>
    <xdr:sp macro="" textlink="">
      <xdr:nvSpPr>
        <xdr:cNvPr id="19" name="Rounded Rectangle 18">
          <a:hlinkClick xmlns:r="http://schemas.openxmlformats.org/officeDocument/2006/relationships" r:id="rId18" tooltip="Gå til mål 18"/>
        </xdr:cNvPr>
        <xdr:cNvSpPr/>
      </xdr:nvSpPr>
      <xdr:spPr bwMode="auto">
        <a:xfrm>
          <a:off x="2638425" y="4200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18</a:t>
          </a:r>
        </a:p>
      </xdr:txBody>
    </xdr:sp>
    <xdr:clientData/>
  </xdr:twoCellAnchor>
  <xdr:twoCellAnchor>
    <xdr:from>
      <xdr:col>3</xdr:col>
      <xdr:colOff>695325</xdr:colOff>
      <xdr:row>20</xdr:row>
      <xdr:rowOff>142875</xdr:rowOff>
    </xdr:from>
    <xdr:to>
      <xdr:col>4</xdr:col>
      <xdr:colOff>575025</xdr:colOff>
      <xdr:row>22</xdr:row>
      <xdr:rowOff>38625</xdr:rowOff>
    </xdr:to>
    <xdr:sp macro="" textlink="">
      <xdr:nvSpPr>
        <xdr:cNvPr id="20" name="Rounded Rectangle 19">
          <a:hlinkClick xmlns:r="http://schemas.openxmlformats.org/officeDocument/2006/relationships" r:id="rId19" tooltip="Gå til mål 19"/>
        </xdr:cNvPr>
        <xdr:cNvSpPr/>
      </xdr:nvSpPr>
      <xdr:spPr bwMode="auto">
        <a:xfrm>
          <a:off x="2638425" y="45053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19</a:t>
          </a:r>
        </a:p>
      </xdr:txBody>
    </xdr:sp>
    <xdr:clientData/>
  </xdr:twoCellAnchor>
  <xdr:twoCellAnchor>
    <xdr:from>
      <xdr:col>3</xdr:col>
      <xdr:colOff>695325</xdr:colOff>
      <xdr:row>22</xdr:row>
      <xdr:rowOff>114300</xdr:rowOff>
    </xdr:from>
    <xdr:to>
      <xdr:col>4</xdr:col>
      <xdr:colOff>575025</xdr:colOff>
      <xdr:row>24</xdr:row>
      <xdr:rowOff>10050</xdr:rowOff>
    </xdr:to>
    <xdr:sp macro="" textlink="">
      <xdr:nvSpPr>
        <xdr:cNvPr id="21" name="Rounded Rectangle 20">
          <a:hlinkClick xmlns:r="http://schemas.openxmlformats.org/officeDocument/2006/relationships" r:id="rId20" tooltip="Gå til mål 20"/>
        </xdr:cNvPr>
        <xdr:cNvSpPr/>
      </xdr:nvSpPr>
      <xdr:spPr bwMode="auto">
        <a:xfrm>
          <a:off x="2638425" y="4800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20</a:t>
          </a:r>
        </a:p>
      </xdr:txBody>
    </xdr:sp>
    <xdr:clientData/>
  </xdr:twoCellAnchor>
  <xdr:twoCellAnchor>
    <xdr:from>
      <xdr:col>1</xdr:col>
      <xdr:colOff>66675</xdr:colOff>
      <xdr:row>6</xdr:row>
      <xdr:rowOff>57150</xdr:rowOff>
    </xdr:from>
    <xdr:to>
      <xdr:col>1</xdr:col>
      <xdr:colOff>1380675</xdr:colOff>
      <xdr:row>8</xdr:row>
      <xdr:rowOff>75300</xdr:rowOff>
    </xdr:to>
    <xdr:sp macro="" textlink="">
      <xdr:nvSpPr>
        <xdr:cNvPr id="24" name="Rectangle 23">
          <a:hlinkClick xmlns:r="http://schemas.openxmlformats.org/officeDocument/2006/relationships" r:id="rId21"/>
        </xdr:cNvPr>
        <xdr:cNvSpPr/>
      </xdr:nvSpPr>
      <xdr:spPr bwMode="auto">
        <a:xfrm>
          <a:off x="323850" y="2066925"/>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400" b="1">
              <a:solidFill>
                <a:srgbClr val="002060"/>
              </a:solidFill>
            </a:rPr>
            <a:t>Innledning</a:t>
          </a:r>
        </a:p>
      </xdr:txBody>
    </xdr:sp>
    <xdr:clientData/>
  </xdr:twoCellAnchor>
  <xdr:twoCellAnchor>
    <xdr:from>
      <xdr:col>1</xdr:col>
      <xdr:colOff>66675</xdr:colOff>
      <xdr:row>11</xdr:row>
      <xdr:rowOff>49050</xdr:rowOff>
    </xdr:from>
    <xdr:to>
      <xdr:col>1</xdr:col>
      <xdr:colOff>1380675</xdr:colOff>
      <xdr:row>13</xdr:row>
      <xdr:rowOff>67200</xdr:rowOff>
    </xdr:to>
    <xdr:sp macro="" textlink="">
      <xdr:nvSpPr>
        <xdr:cNvPr id="27" name="Rectangle 26">
          <a:hlinkClick xmlns:r="http://schemas.openxmlformats.org/officeDocument/2006/relationships" r:id="rId22" tooltip="Gå til stemmeverktøyet"/>
        </xdr:cNvPr>
        <xdr:cNvSpPr/>
      </xdr:nvSpPr>
      <xdr:spPr bwMode="auto">
        <a:xfrm>
          <a:off x="323850" y="2868450"/>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Stemmeverktøy</a:t>
          </a:r>
        </a:p>
      </xdr:txBody>
    </xdr:sp>
    <xdr:clientData/>
  </xdr:twoCellAnchor>
  <xdr:twoCellAnchor>
    <xdr:from>
      <xdr:col>1</xdr:col>
      <xdr:colOff>66675</xdr:colOff>
      <xdr:row>13</xdr:row>
      <xdr:rowOff>124725</xdr:rowOff>
    </xdr:from>
    <xdr:to>
      <xdr:col>1</xdr:col>
      <xdr:colOff>1380675</xdr:colOff>
      <xdr:row>15</xdr:row>
      <xdr:rowOff>66675</xdr:rowOff>
    </xdr:to>
    <xdr:sp macro="" textlink="">
      <xdr:nvSpPr>
        <xdr:cNvPr id="28" name="Rectangle 27">
          <a:hlinkClick xmlns:r="http://schemas.openxmlformats.org/officeDocument/2006/relationships" r:id="rId23" tooltip="Gå til samlet risikovurdering"/>
        </xdr:cNvPr>
        <xdr:cNvSpPr/>
      </xdr:nvSpPr>
      <xdr:spPr bwMode="auto">
        <a:xfrm>
          <a:off x="323850" y="3267975"/>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72000" tIns="0" rIns="0" bIns="0" rtlCol="0" anchor="ctr" upright="1"/>
        <a:lstStyle/>
        <a:p>
          <a:pPr algn="ctr"/>
          <a:r>
            <a:rPr lang="nb-NO" sz="1100">
              <a:solidFill>
                <a:srgbClr val="002060"/>
              </a:solidFill>
            </a:rPr>
            <a:t>Samlet risikovurdering</a:t>
          </a:r>
        </a:p>
      </xdr:txBody>
    </xdr:sp>
    <xdr:clientData/>
  </xdr:twoCellAnchor>
  <xdr:twoCellAnchor>
    <xdr:from>
      <xdr:col>1</xdr:col>
      <xdr:colOff>64293</xdr:colOff>
      <xdr:row>18</xdr:row>
      <xdr:rowOff>57149</xdr:rowOff>
    </xdr:from>
    <xdr:to>
      <xdr:col>1</xdr:col>
      <xdr:colOff>1378293</xdr:colOff>
      <xdr:row>20</xdr:row>
      <xdr:rowOff>75299</xdr:rowOff>
    </xdr:to>
    <xdr:sp macro="" textlink="">
      <xdr:nvSpPr>
        <xdr:cNvPr id="29" name="Rectangle 28">
          <a:hlinkClick xmlns:r="http://schemas.openxmlformats.org/officeDocument/2006/relationships" r:id="rId24" tooltip="Veileder"/>
        </xdr:cNvPr>
        <xdr:cNvSpPr/>
      </xdr:nvSpPr>
      <xdr:spPr bwMode="auto">
        <a:xfrm>
          <a:off x="321468" y="4086224"/>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Risikovurderings-verktøy</a:t>
          </a:r>
        </a:p>
      </xdr:txBody>
    </xdr:sp>
    <xdr:clientData/>
  </xdr:twoCellAnchor>
  <xdr:twoCellAnchor>
    <xdr:from>
      <xdr:col>1</xdr:col>
      <xdr:colOff>66675</xdr:colOff>
      <xdr:row>20</xdr:row>
      <xdr:rowOff>142875</xdr:rowOff>
    </xdr:from>
    <xdr:to>
      <xdr:col>1</xdr:col>
      <xdr:colOff>1380675</xdr:colOff>
      <xdr:row>22</xdr:row>
      <xdr:rowOff>161025</xdr:rowOff>
    </xdr:to>
    <xdr:sp macro="" textlink="">
      <xdr:nvSpPr>
        <xdr:cNvPr id="30" name="Rectangle 29">
          <a:hlinkClick xmlns:r="http://schemas.openxmlformats.org/officeDocument/2006/relationships" r:id="rId25"/>
        </xdr:cNvPr>
        <xdr:cNvSpPr/>
      </xdr:nvSpPr>
      <xdr:spPr bwMode="auto">
        <a:xfrm>
          <a:off x="323850" y="4495800"/>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Stemmeverktøy</a:t>
          </a:r>
        </a:p>
      </xdr:txBody>
    </xdr:sp>
    <xdr:clientData/>
  </xdr:twoCellAnchor>
  <xdr:twoCellAnchor>
    <xdr:from>
      <xdr:col>1</xdr:col>
      <xdr:colOff>66675</xdr:colOff>
      <xdr:row>23</xdr:row>
      <xdr:rowOff>57150</xdr:rowOff>
    </xdr:from>
    <xdr:to>
      <xdr:col>1</xdr:col>
      <xdr:colOff>1380675</xdr:colOff>
      <xdr:row>25</xdr:row>
      <xdr:rowOff>75300</xdr:rowOff>
    </xdr:to>
    <xdr:sp macro="" textlink="">
      <xdr:nvSpPr>
        <xdr:cNvPr id="32" name="Rectangle 31">
          <a:hlinkClick xmlns:r="http://schemas.openxmlformats.org/officeDocument/2006/relationships" r:id="rId26" tooltip="Veileder"/>
        </xdr:cNvPr>
        <xdr:cNvSpPr/>
      </xdr:nvSpPr>
      <xdr:spPr bwMode="auto">
        <a:xfrm>
          <a:off x="323850" y="4895850"/>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72000" tIns="0" rIns="0" bIns="0" rtlCol="0" anchor="ctr" upright="1"/>
        <a:lstStyle/>
        <a:p>
          <a:pPr algn="ctr"/>
          <a:r>
            <a:rPr lang="nb-NO" sz="1100">
              <a:solidFill>
                <a:srgbClr val="002060"/>
              </a:solidFill>
            </a:rPr>
            <a:t>Samlet risikovurdering</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68792</xdr:colOff>
      <xdr:row>4</xdr:row>
      <xdr:rowOff>5291</xdr:rowOff>
    </xdr:from>
    <xdr:to>
      <xdr:col>15</xdr:col>
      <xdr:colOff>637117</xdr:colOff>
      <xdr:row>10</xdr:row>
      <xdr:rowOff>464608</xdr:rowOff>
    </xdr:to>
    <xdr:graphicFrame macro="">
      <xdr:nvGraphicFramePr>
        <xdr:cNvPr id="50280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238125</xdr:colOff>
      <xdr:row>0</xdr:row>
      <xdr:rowOff>19050</xdr:rowOff>
    </xdr:from>
    <xdr:to>
      <xdr:col>12</xdr:col>
      <xdr:colOff>339725</xdr:colOff>
      <xdr:row>1</xdr:row>
      <xdr:rowOff>91017</xdr:rowOff>
    </xdr:to>
    <xdr:sp macro="" textlink="">
      <xdr:nvSpPr>
        <xdr:cNvPr id="3" name="Rounded Rectangle 2">
          <a:hlinkClick xmlns:r="http://schemas.openxmlformats.org/officeDocument/2006/relationships" r:id="rId2" tooltip="Gå til hovedmeny"/>
        </xdr:cNvPr>
        <xdr:cNvSpPr/>
      </xdr:nvSpPr>
      <xdr:spPr bwMode="auto">
        <a:xfrm>
          <a:off x="720090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10</xdr:col>
      <xdr:colOff>266700</xdr:colOff>
      <xdr:row>1</xdr:row>
      <xdr:rowOff>228600</xdr:rowOff>
    </xdr:from>
    <xdr:to>
      <xdr:col>12</xdr:col>
      <xdr:colOff>371475</xdr:colOff>
      <xdr:row>3</xdr:row>
      <xdr:rowOff>9525</xdr:rowOff>
    </xdr:to>
    <xdr:sp macro="" textlink="">
      <xdr:nvSpPr>
        <xdr:cNvPr id="4" name="Rectangle 3">
          <a:hlinkClick xmlns:r="http://schemas.openxmlformats.org/officeDocument/2006/relationships" r:id="rId3" tooltip="Gå til veileder samlet risiko"/>
        </xdr:cNvPr>
        <xdr:cNvSpPr/>
      </xdr:nvSpPr>
      <xdr:spPr bwMode="auto">
        <a:xfrm>
          <a:off x="7229475" y="495300"/>
          <a:ext cx="1400175" cy="323850"/>
        </a:xfrm>
        <a:prstGeom prst="rect">
          <a:avLst/>
        </a:prstGeom>
        <a:ln>
          <a:solidFill>
            <a:srgbClr val="002060"/>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Veileder</a:t>
          </a:r>
        </a:p>
      </xdr:txBody>
    </xdr:sp>
    <xdr:clientData/>
  </xdr:twoCellAnchor>
  <mc:AlternateContent xmlns:mc="http://schemas.openxmlformats.org/markup-compatibility/2006">
    <mc:Choice xmlns:a14="http://schemas.microsoft.com/office/drawing/2010/main" Requires="a14">
      <xdr:twoCellAnchor>
        <xdr:from>
          <xdr:col>6</xdr:col>
          <xdr:colOff>0</xdr:colOff>
          <xdr:row>0</xdr:row>
          <xdr:rowOff>0</xdr:rowOff>
        </xdr:from>
        <xdr:to>
          <xdr:col>6</xdr:col>
          <xdr:colOff>0</xdr:colOff>
          <xdr:row>0</xdr:row>
          <xdr:rowOff>0</xdr:rowOff>
        </xdr:to>
        <xdr:sp macro="" textlink="">
          <xdr:nvSpPr>
            <xdr:cNvPr id="502792" name="Button 8" hidden="1">
              <a:extLst>
                <a:ext uri="{63B3BB69-23CF-44E3-9099-C40C66FF867C}">
                  <a14:compatExt spid="_x0000_s50279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0" i="0" u="none" strike="noStrike" baseline="0">
                  <a:solidFill>
                    <a:srgbClr val="000000"/>
                  </a:solidFill>
                  <a:latin typeface="Arial"/>
                  <a:cs typeface="Arial"/>
                </a:rPr>
                <a:t>Hovedmeny</a:t>
              </a:r>
            </a:p>
          </xdr:txBody>
        </xdr:sp>
        <xdr:clientData fPrintsWithSheet="0"/>
      </xdr:twoCellAnchor>
    </mc:Choice>
    <mc:Fallback/>
  </mc:AlternateContent>
</xdr:wsDr>
</file>

<file path=xl/drawings/drawing7.xml><?xml version="1.0" encoding="utf-8"?>
<c:userShapes xmlns:c="http://schemas.openxmlformats.org/drawingml/2006/chart">
  <cdr:relSizeAnchor xmlns:cdr="http://schemas.openxmlformats.org/drawingml/2006/chartDrawing">
    <cdr:from>
      <cdr:x>0.14498</cdr:x>
      <cdr:y>0.18827</cdr:y>
    </cdr:from>
    <cdr:to>
      <cdr:x>0.24359</cdr:x>
      <cdr:y>0.27925</cdr:y>
    </cdr:to>
    <cdr:sp macro="" textlink="">
      <cdr:nvSpPr>
        <cdr:cNvPr id="503809" name="Text Box 1"/>
        <cdr:cNvSpPr txBox="1">
          <a:spLocks xmlns:a="http://schemas.openxmlformats.org/drawingml/2006/main" noChangeArrowheads="1"/>
        </cdr:cNvSpPr>
      </cdr:nvSpPr>
      <cdr:spPr bwMode="auto">
        <a:xfrm xmlns:a="http://schemas.openxmlformats.org/drawingml/2006/main">
          <a:off x="650854" y="740224"/>
          <a:ext cx="440476" cy="35617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0.71066</cdr:x>
      <cdr:y>0.77002</cdr:y>
    </cdr:from>
    <cdr:to>
      <cdr:x>0.82884</cdr:x>
      <cdr:y>0.85539</cdr:y>
    </cdr:to>
    <cdr:sp macro="" textlink="">
      <cdr:nvSpPr>
        <cdr:cNvPr id="503810" name="Text Box 2"/>
        <cdr:cNvSpPr txBox="1">
          <a:spLocks xmlns:a="http://schemas.openxmlformats.org/drawingml/2006/main" noChangeArrowheads="1"/>
        </cdr:cNvSpPr>
      </cdr:nvSpPr>
      <cdr:spPr bwMode="auto">
        <a:xfrm xmlns:a="http://schemas.openxmlformats.org/drawingml/2006/main">
          <a:off x="3177855" y="3017616"/>
          <a:ext cx="527916" cy="3342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0.15404</cdr:x>
      <cdr:y>0.32243</cdr:y>
    </cdr:from>
    <cdr:to>
      <cdr:x>0.26512</cdr:x>
      <cdr:y>0.36633</cdr:y>
    </cdr:to>
    <cdr:sp macro="" textlink="">
      <cdr:nvSpPr>
        <cdr:cNvPr id="503811" name="Text Box 3"/>
        <cdr:cNvSpPr txBox="1">
          <a:spLocks xmlns:a="http://schemas.openxmlformats.org/drawingml/2006/main" noChangeArrowheads="1"/>
        </cdr:cNvSpPr>
      </cdr:nvSpPr>
      <cdr:spPr bwMode="auto">
        <a:xfrm xmlns:a="http://schemas.openxmlformats.org/drawingml/2006/main">
          <a:off x="691294" y="1265409"/>
          <a:ext cx="496220" cy="1718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0.14547</cdr:x>
      <cdr:y>0.54634</cdr:y>
    </cdr:from>
    <cdr:to>
      <cdr:x>0.24408</cdr:x>
      <cdr:y>0.59074</cdr:y>
    </cdr:to>
    <cdr:sp macro="" textlink="">
      <cdr:nvSpPr>
        <cdr:cNvPr id="503812" name="Text Box 4"/>
        <cdr:cNvSpPr txBox="1">
          <a:spLocks xmlns:a="http://schemas.openxmlformats.org/drawingml/2006/main" noChangeArrowheads="1"/>
        </cdr:cNvSpPr>
      </cdr:nvSpPr>
      <cdr:spPr bwMode="auto">
        <a:xfrm xmlns:a="http://schemas.openxmlformats.org/drawingml/2006/main">
          <a:off x="653040" y="2141990"/>
          <a:ext cx="440476" cy="1737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0.11122</cdr:x>
      <cdr:y>0.43463</cdr:y>
    </cdr:from>
    <cdr:to>
      <cdr:x>0.24579</cdr:x>
      <cdr:y>0.48512</cdr:y>
    </cdr:to>
    <cdr:sp macro="" textlink="">
      <cdr:nvSpPr>
        <cdr:cNvPr id="503813" name="Text Box 5"/>
        <cdr:cNvSpPr txBox="1">
          <a:spLocks xmlns:a="http://schemas.openxmlformats.org/drawingml/2006/main" noChangeArrowheads="1"/>
        </cdr:cNvSpPr>
      </cdr:nvSpPr>
      <cdr:spPr bwMode="auto">
        <a:xfrm xmlns:a="http://schemas.openxmlformats.org/drawingml/2006/main">
          <a:off x="500020" y="1704654"/>
          <a:ext cx="601147" cy="1976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0.14547</cdr:x>
      <cdr:y>0.65977</cdr:y>
    </cdr:from>
    <cdr:to>
      <cdr:x>0.24408</cdr:x>
      <cdr:y>0.74221</cdr:y>
    </cdr:to>
    <cdr:sp macro="" textlink="">
      <cdr:nvSpPr>
        <cdr:cNvPr id="503814" name="Text Box 6"/>
        <cdr:cNvSpPr txBox="1">
          <a:spLocks xmlns:a="http://schemas.openxmlformats.org/drawingml/2006/main" noChangeArrowheads="1"/>
        </cdr:cNvSpPr>
      </cdr:nvSpPr>
      <cdr:spPr bwMode="auto">
        <a:xfrm xmlns:a="http://schemas.openxmlformats.org/drawingml/2006/main">
          <a:off x="653040" y="2586010"/>
          <a:ext cx="440476" cy="3227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0.26365</cdr:x>
      <cdr:y>0.77002</cdr:y>
    </cdr:from>
    <cdr:to>
      <cdr:x>0.41339</cdr:x>
      <cdr:y>0.85661</cdr:y>
    </cdr:to>
    <cdr:sp macro="" textlink="">
      <cdr:nvSpPr>
        <cdr:cNvPr id="503815" name="Text Box 7"/>
        <cdr:cNvSpPr txBox="1">
          <a:spLocks xmlns:a="http://schemas.openxmlformats.org/drawingml/2006/main" noChangeArrowheads="1"/>
        </cdr:cNvSpPr>
      </cdr:nvSpPr>
      <cdr:spPr bwMode="auto">
        <a:xfrm xmlns:a="http://schemas.openxmlformats.org/drawingml/2006/main">
          <a:off x="1180956" y="3017616"/>
          <a:ext cx="668912" cy="3389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0.45571</cdr:x>
      <cdr:y>0.77002</cdr:y>
    </cdr:from>
    <cdr:to>
      <cdr:x>0.52226</cdr:x>
      <cdr:y>0.83514</cdr:y>
    </cdr:to>
    <cdr:sp macro="" textlink="">
      <cdr:nvSpPr>
        <cdr:cNvPr id="503816" name="Text Box 8"/>
        <cdr:cNvSpPr txBox="1">
          <a:spLocks xmlns:a="http://schemas.openxmlformats.org/drawingml/2006/main" noChangeArrowheads="1"/>
        </cdr:cNvSpPr>
      </cdr:nvSpPr>
      <cdr:spPr bwMode="auto">
        <a:xfrm xmlns:a="http://schemas.openxmlformats.org/drawingml/2006/main">
          <a:off x="2038956" y="3017616"/>
          <a:ext cx="297294" cy="2549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0.57022</cdr:x>
      <cdr:y>0.77002</cdr:y>
    </cdr:from>
    <cdr:to>
      <cdr:x>0.69574</cdr:x>
      <cdr:y>0.85661</cdr:y>
    </cdr:to>
    <cdr:sp macro="" textlink="">
      <cdr:nvSpPr>
        <cdr:cNvPr id="503817" name="Text Box 9"/>
        <cdr:cNvSpPr txBox="1">
          <a:spLocks xmlns:a="http://schemas.openxmlformats.org/drawingml/2006/main" noChangeArrowheads="1"/>
        </cdr:cNvSpPr>
      </cdr:nvSpPr>
      <cdr:spPr bwMode="auto">
        <a:xfrm xmlns:a="http://schemas.openxmlformats.org/drawingml/2006/main">
          <a:off x="2550477" y="3017616"/>
          <a:ext cx="560706" cy="3389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0.8626</cdr:x>
      <cdr:y>0.76807</cdr:y>
    </cdr:from>
    <cdr:to>
      <cdr:x>0.98616</cdr:x>
      <cdr:y>0.85368</cdr:y>
    </cdr:to>
    <cdr:sp macro="" textlink="">
      <cdr:nvSpPr>
        <cdr:cNvPr id="503818" name="Text Box 10"/>
        <cdr:cNvSpPr txBox="1">
          <a:spLocks xmlns:a="http://schemas.openxmlformats.org/drawingml/2006/main" noChangeArrowheads="1"/>
        </cdr:cNvSpPr>
      </cdr:nvSpPr>
      <cdr:spPr bwMode="auto">
        <a:xfrm xmlns:a="http://schemas.openxmlformats.org/drawingml/2006/main">
          <a:off x="3856604" y="3009977"/>
          <a:ext cx="551962" cy="33516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4</xdr:col>
      <xdr:colOff>217170</xdr:colOff>
      <xdr:row>9</xdr:row>
      <xdr:rowOff>163830</xdr:rowOff>
    </xdr:from>
    <xdr:to>
      <xdr:col>11</xdr:col>
      <xdr:colOff>179070</xdr:colOff>
      <xdr:row>29</xdr:row>
      <xdr:rowOff>144780</xdr:rowOff>
    </xdr:to>
    <xdr:graphicFrame macro="">
      <xdr:nvGraphicFramePr>
        <xdr:cNvPr id="150755" name="Chart 1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4</xdr:col>
      <xdr:colOff>133350</xdr:colOff>
      <xdr:row>4</xdr:row>
      <xdr:rowOff>85725</xdr:rowOff>
    </xdr:from>
    <xdr:to>
      <xdr:col>13</xdr:col>
      <xdr:colOff>542925</xdr:colOff>
      <xdr:row>8</xdr:row>
      <xdr:rowOff>47625</xdr:rowOff>
    </xdr:to>
    <xdr:sp macro="" textlink="">
      <xdr:nvSpPr>
        <xdr:cNvPr id="150750" name="Text Box 222"/>
        <xdr:cNvSpPr txBox="1">
          <a:spLocks noChangeArrowheads="1"/>
        </xdr:cNvSpPr>
      </xdr:nvSpPr>
      <xdr:spPr bwMode="auto">
        <a:xfrm>
          <a:off x="4314825" y="685800"/>
          <a:ext cx="5962650" cy="1047750"/>
        </a:xfrm>
        <a:prstGeom prst="rect">
          <a:avLst/>
        </a:prstGeom>
        <a:solidFill>
          <a:srgbClr val="FFFF99"/>
        </a:solidFill>
        <a:ln w="9525" algn="ctr">
          <a:solidFill>
            <a:srgbClr val="000000"/>
          </a:solidFill>
          <a:miter lim="800000"/>
          <a:headEnd/>
          <a:tailEnd/>
        </a:ln>
        <a:effectLst/>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Når avstemmingen er ferdig, skal tallene for sannsynlighet og konsekvens som framgår i feltet gjennomsnittlig risikonivå, overføres manuelt til risikoskjema for det gjeldende mål og resultatkrav. Når verdiene er overført gjeldende risikoskjema, må resultatet av risikoavstemmingen slettes slik at skjemaet kan brukes til vurdering av andre risikoer. Dette betyr at samme skjema må benyttes for hver risikovurdering (risikovurderinger på ulike nivå i virksomheten eller risikovurderinger for ulike år). For å dokumentere risikoavstemmingen, må dette lagres elektronisk eller skrives ut.  </a:t>
          </a:r>
        </a:p>
      </xdr:txBody>
    </xdr:sp>
    <xdr:clientData/>
  </xdr:twoCellAnchor>
  <xdr:twoCellAnchor>
    <xdr:from>
      <xdr:col>1</xdr:col>
      <xdr:colOff>523875</xdr:colOff>
      <xdr:row>0</xdr:row>
      <xdr:rowOff>28575</xdr:rowOff>
    </xdr:from>
    <xdr:to>
      <xdr:col>2</xdr:col>
      <xdr:colOff>920750</xdr:colOff>
      <xdr:row>2</xdr:row>
      <xdr:rowOff>91017</xdr:rowOff>
    </xdr:to>
    <xdr:sp macro="" textlink="">
      <xdr:nvSpPr>
        <xdr:cNvPr id="4" name="Rounded Rectangle 3">
          <a:hlinkClick xmlns:r="http://schemas.openxmlformats.org/officeDocument/2006/relationships" r:id="rId2" tooltip="Gå til hovedmeny"/>
        </xdr:cNvPr>
        <xdr:cNvSpPr/>
      </xdr:nvSpPr>
      <xdr:spPr bwMode="auto">
        <a:xfrm>
          <a:off x="2019300"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4</xdr:col>
      <xdr:colOff>152400</xdr:colOff>
      <xdr:row>0</xdr:row>
      <xdr:rowOff>47624</xdr:rowOff>
    </xdr:from>
    <xdr:to>
      <xdr:col>7</xdr:col>
      <xdr:colOff>267300</xdr:colOff>
      <xdr:row>2</xdr:row>
      <xdr:rowOff>161924</xdr:rowOff>
    </xdr:to>
    <xdr:sp macro="" textlink="">
      <xdr:nvSpPr>
        <xdr:cNvPr id="5" name="Rectangle 4">
          <a:hlinkClick xmlns:r="http://schemas.openxmlformats.org/officeDocument/2006/relationships" r:id="rId3"/>
        </xdr:cNvPr>
        <xdr:cNvSpPr/>
      </xdr:nvSpPr>
      <xdr:spPr bwMode="auto">
        <a:xfrm>
          <a:off x="4333875" y="47624"/>
          <a:ext cx="1953225" cy="390525"/>
        </a:xfrm>
        <a:prstGeom prst="rect">
          <a:avLst/>
        </a:prstGeom>
        <a:ln>
          <a:solidFill>
            <a:srgbClr val="002060"/>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Veileder stemmeverktøy</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0.14161</cdr:x>
      <cdr:y>0.17634</cdr:y>
    </cdr:from>
    <cdr:to>
      <cdr:x>0.2438</cdr:x>
      <cdr:y>0.28309</cdr:y>
    </cdr:to>
    <cdr:sp macro="" textlink="">
      <cdr:nvSpPr>
        <cdr:cNvPr id="389198" name="Text Box 78"/>
        <cdr:cNvSpPr txBox="1">
          <a:spLocks xmlns:a="http://schemas.openxmlformats.org/drawingml/2006/main" noChangeArrowheads="1"/>
        </cdr:cNvSpPr>
      </cdr:nvSpPr>
      <cdr:spPr bwMode="auto">
        <a:xfrm xmlns:a="http://schemas.openxmlformats.org/drawingml/2006/main">
          <a:off x="612842" y="572565"/>
          <a:ext cx="439950" cy="3447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0.69435</cdr:x>
      <cdr:y>0.86733</cdr:y>
    </cdr:from>
    <cdr:to>
      <cdr:x>0.81243</cdr:x>
      <cdr:y>0.96875</cdr:y>
    </cdr:to>
    <cdr:sp macro="" textlink="">
      <cdr:nvSpPr>
        <cdr:cNvPr id="389199" name="Text Box 79"/>
        <cdr:cNvSpPr txBox="1">
          <a:spLocks xmlns:a="http://schemas.openxmlformats.org/drawingml/2006/main" noChangeArrowheads="1"/>
        </cdr:cNvSpPr>
      </cdr:nvSpPr>
      <cdr:spPr bwMode="auto">
        <a:xfrm xmlns:a="http://schemas.openxmlformats.org/drawingml/2006/main">
          <a:off x="2992572" y="2803777"/>
          <a:ext cx="508364" cy="3274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0.14381</cdr:x>
      <cdr:y>0.34545</cdr:y>
    </cdr:from>
    <cdr:to>
      <cdr:x>0.25724</cdr:x>
      <cdr:y>0.39543</cdr:y>
    </cdr:to>
    <cdr:sp macro="" textlink="">
      <cdr:nvSpPr>
        <cdr:cNvPr id="389200" name="Text Box 80"/>
        <cdr:cNvSpPr txBox="1">
          <a:spLocks xmlns:a="http://schemas.openxmlformats.org/drawingml/2006/main" noChangeArrowheads="1"/>
        </cdr:cNvSpPr>
      </cdr:nvSpPr>
      <cdr:spPr bwMode="auto">
        <a:xfrm xmlns:a="http://schemas.openxmlformats.org/drawingml/2006/main">
          <a:off x="622314" y="1118617"/>
          <a:ext cx="488366" cy="161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0.14381</cdr:x>
      <cdr:y>0.62617</cdr:y>
    </cdr:from>
    <cdr:to>
      <cdr:x>0.23548</cdr:x>
      <cdr:y>0.67348</cdr:y>
    </cdr:to>
    <cdr:sp macro="" textlink="">
      <cdr:nvSpPr>
        <cdr:cNvPr id="389201" name="Text Box 81"/>
        <cdr:cNvSpPr txBox="1">
          <a:spLocks xmlns:a="http://schemas.openxmlformats.org/drawingml/2006/main" noChangeArrowheads="1"/>
        </cdr:cNvSpPr>
      </cdr:nvSpPr>
      <cdr:spPr bwMode="auto">
        <a:xfrm xmlns:a="http://schemas.openxmlformats.org/drawingml/2006/main">
          <a:off x="622314" y="2025047"/>
          <a:ext cx="394692" cy="1527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0.10616</cdr:x>
      <cdr:y>0.47452</cdr:y>
    </cdr:from>
    <cdr:to>
      <cdr:x>0.22473</cdr:x>
      <cdr:y>0.53348</cdr:y>
    </cdr:to>
    <cdr:sp macro="" textlink="">
      <cdr:nvSpPr>
        <cdr:cNvPr id="389202" name="Text Box 82"/>
        <cdr:cNvSpPr txBox="1">
          <a:spLocks xmlns:a="http://schemas.openxmlformats.org/drawingml/2006/main" noChangeArrowheads="1"/>
        </cdr:cNvSpPr>
      </cdr:nvSpPr>
      <cdr:spPr bwMode="auto">
        <a:xfrm xmlns:a="http://schemas.openxmlformats.org/drawingml/2006/main">
          <a:off x="460227" y="1535402"/>
          <a:ext cx="510469" cy="1903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0.14381</cdr:x>
      <cdr:y>0.7351</cdr:y>
    </cdr:from>
    <cdr:to>
      <cdr:x>0.24306</cdr:x>
      <cdr:y>0.82803</cdr:y>
    </cdr:to>
    <cdr:sp macro="" textlink="">
      <cdr:nvSpPr>
        <cdr:cNvPr id="389203" name="Text Box 83"/>
        <cdr:cNvSpPr txBox="1">
          <a:spLocks xmlns:a="http://schemas.openxmlformats.org/drawingml/2006/main" noChangeArrowheads="1"/>
        </cdr:cNvSpPr>
      </cdr:nvSpPr>
      <cdr:spPr bwMode="auto">
        <a:xfrm xmlns:a="http://schemas.openxmlformats.org/drawingml/2006/main">
          <a:off x="622314" y="2376807"/>
          <a:ext cx="427320" cy="3000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0.24306</cdr:x>
      <cdr:y>0.86127</cdr:y>
    </cdr:from>
    <cdr:to>
      <cdr:x>0.3851</cdr:x>
      <cdr:y>0.9292</cdr:y>
    </cdr:to>
    <cdr:sp macro="" textlink="">
      <cdr:nvSpPr>
        <cdr:cNvPr id="389204" name="Text Box 84"/>
        <cdr:cNvSpPr txBox="1">
          <a:spLocks xmlns:a="http://schemas.openxmlformats.org/drawingml/2006/main" noChangeArrowheads="1"/>
        </cdr:cNvSpPr>
      </cdr:nvSpPr>
      <cdr:spPr bwMode="auto">
        <a:xfrm xmlns:a="http://schemas.openxmlformats.org/drawingml/2006/main">
          <a:off x="1049634" y="2784192"/>
          <a:ext cx="611510" cy="219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0.4137</cdr:x>
      <cdr:y>0.86733</cdr:y>
    </cdr:from>
    <cdr:to>
      <cdr:x>0.49951</cdr:x>
      <cdr:y>0.95517</cdr:y>
    </cdr:to>
    <cdr:sp macro="" textlink="">
      <cdr:nvSpPr>
        <cdr:cNvPr id="389205" name="Text Box 85"/>
        <cdr:cNvSpPr txBox="1">
          <a:spLocks xmlns:a="http://schemas.openxmlformats.org/drawingml/2006/main" noChangeArrowheads="1"/>
        </cdr:cNvSpPr>
      </cdr:nvSpPr>
      <cdr:spPr bwMode="auto">
        <a:xfrm xmlns:a="http://schemas.openxmlformats.org/drawingml/2006/main">
          <a:off x="1784288" y="2803777"/>
          <a:ext cx="369432" cy="28360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0.5462</cdr:x>
      <cdr:y>0.86733</cdr:y>
    </cdr:from>
    <cdr:to>
      <cdr:x>0.66868</cdr:x>
      <cdr:y>0.97215</cdr:y>
    </cdr:to>
    <cdr:sp macro="" textlink="">
      <cdr:nvSpPr>
        <cdr:cNvPr id="389206" name="Text Box 86"/>
        <cdr:cNvSpPr txBox="1">
          <a:spLocks xmlns:a="http://schemas.openxmlformats.org/drawingml/2006/main" noChangeArrowheads="1"/>
        </cdr:cNvSpPr>
      </cdr:nvSpPr>
      <cdr:spPr bwMode="auto">
        <a:xfrm xmlns:a="http://schemas.openxmlformats.org/drawingml/2006/main">
          <a:off x="2354750" y="2803777"/>
          <a:ext cx="527309" cy="3384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0.84935</cdr:x>
      <cdr:y>0.86733</cdr:y>
    </cdr:from>
    <cdr:to>
      <cdr:x>0.97183</cdr:x>
      <cdr:y>0.97215</cdr:y>
    </cdr:to>
    <cdr:sp macro="" textlink="">
      <cdr:nvSpPr>
        <cdr:cNvPr id="389207" name="Text Box 87"/>
        <cdr:cNvSpPr txBox="1">
          <a:spLocks xmlns:a="http://schemas.openxmlformats.org/drawingml/2006/main" noChangeArrowheads="1"/>
        </cdr:cNvSpPr>
      </cdr:nvSpPr>
      <cdr:spPr bwMode="auto">
        <a:xfrm xmlns:a="http://schemas.openxmlformats.org/drawingml/2006/main">
          <a:off x="3659865" y="2803777"/>
          <a:ext cx="527309" cy="3384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1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1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2.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4.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6.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8.xml"/><Relationship Id="rId1" Type="http://schemas.openxmlformats.org/officeDocument/2006/relationships/printerSettings" Target="../printerSettings/printerSettings18.bin"/><Relationship Id="rId4" Type="http://schemas.openxmlformats.org/officeDocument/2006/relationships/comments" Target="../comments10.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0.xml"/><Relationship Id="rId1" Type="http://schemas.openxmlformats.org/officeDocument/2006/relationships/printerSettings" Target="../printerSettings/printerSettings19.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2.xml"/><Relationship Id="rId1" Type="http://schemas.openxmlformats.org/officeDocument/2006/relationships/printerSettings" Target="../printerSettings/printerSettings20.bin"/><Relationship Id="rId4" Type="http://schemas.openxmlformats.org/officeDocument/2006/relationships/comments" Target="../comments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4.xml"/><Relationship Id="rId1" Type="http://schemas.openxmlformats.org/officeDocument/2006/relationships/printerSettings" Target="../printerSettings/printerSettings21.bin"/><Relationship Id="rId4" Type="http://schemas.openxmlformats.org/officeDocument/2006/relationships/comments" Target="../comments13.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6.xml"/><Relationship Id="rId1" Type="http://schemas.openxmlformats.org/officeDocument/2006/relationships/printerSettings" Target="../printerSettings/printerSettings22.bin"/><Relationship Id="rId4" Type="http://schemas.openxmlformats.org/officeDocument/2006/relationships/comments" Target="../comments14.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8.xml"/><Relationship Id="rId1" Type="http://schemas.openxmlformats.org/officeDocument/2006/relationships/printerSettings" Target="../printerSettings/printerSettings23.bin"/><Relationship Id="rId4" Type="http://schemas.openxmlformats.org/officeDocument/2006/relationships/comments" Target="../comments15.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40.xml"/><Relationship Id="rId1" Type="http://schemas.openxmlformats.org/officeDocument/2006/relationships/printerSettings" Target="../printerSettings/printerSettings24.bin"/><Relationship Id="rId4" Type="http://schemas.openxmlformats.org/officeDocument/2006/relationships/comments" Target="../comments16.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42.xml"/><Relationship Id="rId1" Type="http://schemas.openxmlformats.org/officeDocument/2006/relationships/printerSettings" Target="../printerSettings/printerSettings25.bin"/><Relationship Id="rId4" Type="http://schemas.openxmlformats.org/officeDocument/2006/relationships/comments" Target="../comments17.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44.xml"/><Relationship Id="rId1" Type="http://schemas.openxmlformats.org/officeDocument/2006/relationships/printerSettings" Target="../printerSettings/printerSettings26.bin"/><Relationship Id="rId4" Type="http://schemas.openxmlformats.org/officeDocument/2006/relationships/comments" Target="../comments18.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46.xml"/><Relationship Id="rId1" Type="http://schemas.openxmlformats.org/officeDocument/2006/relationships/printerSettings" Target="../printerSettings/printerSettings27.bin"/><Relationship Id="rId4" Type="http://schemas.openxmlformats.org/officeDocument/2006/relationships/comments" Target="../comments19.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48.xml"/><Relationship Id="rId1" Type="http://schemas.openxmlformats.org/officeDocument/2006/relationships/printerSettings" Target="../printerSettings/printerSettings28.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3"/>
  </sheetPr>
  <dimension ref="B1:U179"/>
  <sheetViews>
    <sheetView showRowColHeaders="0" zoomScaleNormal="100" workbookViewId="0"/>
  </sheetViews>
  <sheetFormatPr baseColWidth="10" defaultColWidth="9.140625" defaultRowHeight="12.75" x14ac:dyDescent="0.2"/>
  <cols>
    <col min="1" max="1" width="5.7109375" style="117" customWidth="1"/>
    <col min="2" max="16384" width="9.140625" style="117"/>
  </cols>
  <sheetData>
    <row r="1" spans="2:19" ht="20.25" customHeight="1" x14ac:dyDescent="0.2">
      <c r="B1" s="194" t="s">
        <v>182</v>
      </c>
      <c r="C1" s="194"/>
      <c r="D1" s="194"/>
      <c r="E1" s="194"/>
      <c r="F1" s="194"/>
      <c r="G1" s="194"/>
      <c r="H1" s="194"/>
      <c r="I1" s="194"/>
      <c r="J1" s="194"/>
      <c r="K1" s="194"/>
      <c r="L1" s="194"/>
      <c r="M1" s="194"/>
    </row>
    <row r="2" spans="2:19" ht="15" customHeight="1" x14ac:dyDescent="0.2">
      <c r="B2" s="193" t="s">
        <v>135</v>
      </c>
      <c r="C2" s="193"/>
      <c r="D2" s="193"/>
      <c r="E2" s="193"/>
      <c r="F2" s="193"/>
      <c r="G2" s="193"/>
      <c r="H2" s="193"/>
      <c r="I2" s="193"/>
    </row>
    <row r="3" spans="2:19" ht="15.75" customHeight="1" x14ac:dyDescent="0.2">
      <c r="B3" s="118"/>
      <c r="C3" s="118"/>
      <c r="D3" s="118"/>
      <c r="E3" s="118"/>
      <c r="F3" s="118"/>
      <c r="G3" s="118"/>
    </row>
    <row r="10" spans="2:19" s="123" customFormat="1" ht="15.75" x14ac:dyDescent="0.25">
      <c r="B10" s="119"/>
      <c r="C10" s="120"/>
      <c r="D10" s="117"/>
      <c r="E10" s="120"/>
      <c r="F10" s="120"/>
      <c r="G10" s="121"/>
      <c r="H10" s="120"/>
      <c r="I10" s="120"/>
      <c r="J10" s="120"/>
      <c r="K10" s="120"/>
      <c r="L10" s="122"/>
      <c r="M10" s="120"/>
      <c r="N10" s="120"/>
    </row>
    <row r="11" spans="2:19" s="124" customFormat="1" x14ac:dyDescent="0.2"/>
    <row r="12" spans="2:19" x14ac:dyDescent="0.2">
      <c r="B12" s="124"/>
      <c r="C12" s="124"/>
      <c r="D12" s="124"/>
      <c r="E12" s="124"/>
      <c r="F12" s="124"/>
      <c r="G12" s="124"/>
      <c r="H12" s="124"/>
      <c r="I12" s="124"/>
      <c r="J12" s="124"/>
      <c r="K12" s="124"/>
      <c r="L12" s="124"/>
      <c r="M12" s="124"/>
      <c r="N12" s="124"/>
      <c r="O12" s="124"/>
      <c r="P12" s="124"/>
      <c r="Q12" s="124"/>
      <c r="R12" s="124"/>
      <c r="S12" s="124"/>
    </row>
    <row r="13" spans="2:19" x14ac:dyDescent="0.2">
      <c r="B13" s="124"/>
      <c r="C13" s="124"/>
      <c r="D13" s="124"/>
      <c r="E13" s="124"/>
      <c r="F13" s="124"/>
      <c r="G13" s="124"/>
      <c r="H13" s="124"/>
      <c r="I13" s="124"/>
      <c r="J13" s="124"/>
      <c r="K13" s="124"/>
      <c r="L13" s="124"/>
      <c r="M13" s="124"/>
      <c r="N13" s="124"/>
      <c r="O13" s="124"/>
      <c r="P13" s="124"/>
      <c r="Q13" s="124"/>
      <c r="R13" s="124"/>
      <c r="S13" s="124"/>
    </row>
    <row r="14" spans="2:19" ht="49.5" customHeight="1" x14ac:dyDescent="0.2">
      <c r="B14" s="124"/>
      <c r="C14" s="124"/>
      <c r="D14" s="124"/>
      <c r="E14" s="124"/>
      <c r="F14" s="124"/>
      <c r="G14" s="124"/>
      <c r="H14" s="124"/>
      <c r="I14" s="124"/>
      <c r="J14" s="124"/>
      <c r="K14" s="124"/>
      <c r="L14" s="124"/>
      <c r="M14" s="124"/>
      <c r="N14" s="124"/>
      <c r="O14" s="124"/>
      <c r="P14" s="124"/>
      <c r="Q14" s="124"/>
      <c r="R14" s="124"/>
      <c r="S14" s="124"/>
    </row>
    <row r="15" spans="2:19" x14ac:dyDescent="0.2">
      <c r="B15" s="124"/>
      <c r="C15" s="124"/>
      <c r="D15" s="124"/>
      <c r="E15" s="124"/>
      <c r="F15" s="124"/>
      <c r="G15" s="124"/>
      <c r="H15" s="124"/>
      <c r="I15" s="124"/>
      <c r="J15" s="124"/>
      <c r="K15" s="124"/>
      <c r="L15" s="124"/>
      <c r="M15" s="124"/>
      <c r="N15" s="124"/>
      <c r="O15" s="124"/>
      <c r="P15" s="124"/>
      <c r="Q15" s="124"/>
      <c r="R15" s="124"/>
      <c r="S15" s="124"/>
    </row>
    <row r="16" spans="2:19" x14ac:dyDescent="0.2">
      <c r="B16" s="124"/>
      <c r="C16" s="124"/>
      <c r="D16" s="124"/>
      <c r="E16" s="124"/>
      <c r="F16" s="124"/>
      <c r="G16" s="124"/>
      <c r="H16" s="124"/>
      <c r="I16" s="124"/>
      <c r="J16" s="124"/>
      <c r="K16" s="124"/>
      <c r="L16" s="124"/>
      <c r="M16" s="124"/>
      <c r="N16" s="124"/>
      <c r="O16" s="124"/>
      <c r="P16" s="124"/>
      <c r="Q16" s="124"/>
      <c r="R16" s="124"/>
      <c r="S16" s="124"/>
    </row>
    <row r="17" spans="2:19" x14ac:dyDescent="0.2">
      <c r="B17" s="124"/>
      <c r="C17" s="124"/>
      <c r="D17" s="124"/>
      <c r="E17" s="124"/>
      <c r="F17" s="124"/>
      <c r="G17" s="124"/>
      <c r="H17" s="124"/>
      <c r="I17" s="124"/>
      <c r="J17" s="124"/>
      <c r="K17" s="124"/>
      <c r="L17" s="124"/>
      <c r="M17" s="124"/>
      <c r="N17" s="124"/>
      <c r="O17" s="124"/>
      <c r="P17" s="124"/>
      <c r="Q17" s="124"/>
      <c r="R17" s="124"/>
      <c r="S17" s="124"/>
    </row>
    <row r="18" spans="2:19" x14ac:dyDescent="0.2">
      <c r="B18" s="124"/>
      <c r="C18" s="124"/>
      <c r="D18" s="124"/>
      <c r="E18" s="124"/>
      <c r="F18" s="124"/>
      <c r="G18" s="124"/>
      <c r="H18" s="124"/>
      <c r="I18" s="124"/>
      <c r="J18" s="124"/>
      <c r="K18" s="124"/>
      <c r="L18" s="124"/>
      <c r="M18" s="124"/>
      <c r="N18" s="124"/>
      <c r="O18" s="124"/>
      <c r="P18" s="124"/>
      <c r="Q18" s="124"/>
      <c r="R18" s="124"/>
      <c r="S18" s="124"/>
    </row>
    <row r="19" spans="2:19" x14ac:dyDescent="0.2">
      <c r="B19" s="124"/>
      <c r="C19" s="124"/>
      <c r="D19" s="124"/>
      <c r="E19" s="124"/>
      <c r="F19" s="124"/>
      <c r="G19" s="124"/>
      <c r="H19" s="124"/>
      <c r="I19" s="124"/>
      <c r="J19" s="124"/>
      <c r="K19" s="124"/>
      <c r="L19" s="124"/>
      <c r="M19" s="124"/>
      <c r="N19" s="124"/>
      <c r="O19" s="124"/>
      <c r="P19" s="124"/>
      <c r="Q19" s="124"/>
      <c r="R19" s="124"/>
      <c r="S19" s="124"/>
    </row>
    <row r="20" spans="2:19" x14ac:dyDescent="0.2">
      <c r="B20" s="124"/>
      <c r="C20" s="124"/>
      <c r="D20" s="124"/>
      <c r="E20" s="124"/>
      <c r="F20" s="124"/>
      <c r="G20" s="124"/>
      <c r="H20" s="124"/>
      <c r="I20" s="124"/>
      <c r="J20" s="124"/>
      <c r="K20" s="124"/>
      <c r="L20" s="124"/>
      <c r="M20" s="124"/>
      <c r="N20" s="124"/>
      <c r="O20" s="124"/>
      <c r="P20" s="124"/>
      <c r="Q20" s="124"/>
      <c r="R20" s="124"/>
      <c r="S20" s="124"/>
    </row>
    <row r="21" spans="2:19" x14ac:dyDescent="0.2">
      <c r="B21" s="124"/>
      <c r="C21" s="124"/>
      <c r="D21" s="124"/>
      <c r="E21" s="124"/>
      <c r="F21" s="124"/>
      <c r="G21" s="124"/>
      <c r="H21" s="124"/>
      <c r="I21" s="124"/>
      <c r="J21" s="124"/>
      <c r="K21" s="124"/>
      <c r="L21" s="124"/>
      <c r="M21" s="124"/>
      <c r="N21" s="124"/>
      <c r="O21" s="124"/>
      <c r="P21" s="124"/>
      <c r="Q21" s="124"/>
      <c r="R21" s="124"/>
      <c r="S21" s="124"/>
    </row>
    <row r="22" spans="2:19" x14ac:dyDescent="0.2">
      <c r="B22" s="124"/>
      <c r="C22" s="124"/>
      <c r="D22" s="124"/>
      <c r="E22" s="124"/>
      <c r="F22" s="124"/>
      <c r="G22" s="124"/>
      <c r="H22" s="124"/>
      <c r="I22" s="124"/>
      <c r="J22" s="124"/>
      <c r="K22" s="124"/>
      <c r="L22" s="124"/>
      <c r="M22" s="124"/>
      <c r="N22" s="124"/>
      <c r="O22" s="124"/>
      <c r="P22" s="124"/>
      <c r="Q22" s="124"/>
      <c r="R22" s="124"/>
      <c r="S22" s="124"/>
    </row>
    <row r="23" spans="2:19" x14ac:dyDescent="0.2">
      <c r="B23" s="124"/>
      <c r="C23" s="124"/>
      <c r="D23" s="124"/>
      <c r="E23" s="124"/>
      <c r="F23" s="124"/>
      <c r="G23" s="124"/>
      <c r="H23" s="124"/>
      <c r="I23" s="124"/>
      <c r="J23" s="124"/>
      <c r="K23" s="124"/>
      <c r="L23" s="124"/>
      <c r="M23" s="124"/>
      <c r="N23" s="124"/>
      <c r="O23" s="124"/>
      <c r="P23" s="124"/>
      <c r="Q23" s="124"/>
      <c r="R23" s="124"/>
      <c r="S23" s="124"/>
    </row>
    <row r="24" spans="2:19" x14ac:dyDescent="0.2">
      <c r="B24" s="124"/>
      <c r="C24" s="124"/>
      <c r="D24" s="124"/>
      <c r="E24" s="124"/>
      <c r="F24" s="124"/>
      <c r="G24" s="124"/>
      <c r="H24" s="124"/>
      <c r="I24" s="124"/>
      <c r="J24" s="124"/>
      <c r="K24" s="124"/>
      <c r="L24" s="124"/>
      <c r="M24" s="124"/>
      <c r="N24" s="124"/>
      <c r="O24" s="124"/>
      <c r="P24" s="124"/>
      <c r="Q24" s="124"/>
      <c r="R24" s="124"/>
      <c r="S24" s="124"/>
    </row>
    <row r="25" spans="2:19" x14ac:dyDescent="0.2">
      <c r="B25" s="124"/>
      <c r="C25" s="124"/>
      <c r="D25" s="124"/>
      <c r="E25" s="124"/>
      <c r="F25" s="124"/>
      <c r="G25" s="124"/>
      <c r="H25" s="124"/>
      <c r="I25" s="124"/>
      <c r="J25" s="124"/>
      <c r="K25" s="124"/>
      <c r="L25" s="124"/>
      <c r="M25" s="124"/>
      <c r="N25" s="124"/>
      <c r="O25" s="124"/>
      <c r="P25" s="124"/>
      <c r="Q25" s="124"/>
      <c r="R25" s="124"/>
      <c r="S25" s="124"/>
    </row>
    <row r="26" spans="2:19" x14ac:dyDescent="0.2">
      <c r="B26" s="124"/>
      <c r="C26" s="124"/>
      <c r="D26" s="124"/>
      <c r="E26" s="124"/>
      <c r="F26" s="124"/>
      <c r="G26" s="124"/>
      <c r="H26" s="124"/>
      <c r="I26" s="124"/>
      <c r="J26" s="124"/>
      <c r="K26" s="124"/>
      <c r="L26" s="124"/>
      <c r="M26" s="124"/>
      <c r="N26" s="124"/>
      <c r="O26" s="124"/>
      <c r="P26" s="124"/>
      <c r="Q26" s="124"/>
      <c r="R26" s="124"/>
      <c r="S26" s="124"/>
    </row>
    <row r="27" spans="2:19" x14ac:dyDescent="0.2">
      <c r="B27" s="124"/>
      <c r="C27" s="124"/>
      <c r="D27" s="124"/>
      <c r="E27" s="124"/>
      <c r="F27" s="124"/>
      <c r="G27" s="124"/>
      <c r="H27" s="124"/>
      <c r="I27" s="124"/>
      <c r="J27" s="124"/>
      <c r="K27" s="124"/>
      <c r="L27" s="124"/>
      <c r="M27" s="124"/>
      <c r="N27" s="124"/>
      <c r="O27" s="124"/>
      <c r="P27" s="124"/>
      <c r="Q27" s="124"/>
      <c r="R27" s="124"/>
      <c r="S27" s="124"/>
    </row>
    <row r="28" spans="2:19" x14ac:dyDescent="0.2">
      <c r="B28" s="124"/>
      <c r="C28" s="124"/>
      <c r="D28" s="124"/>
      <c r="E28" s="124"/>
      <c r="F28" s="124"/>
      <c r="G28" s="124"/>
      <c r="H28" s="124"/>
      <c r="I28" s="124"/>
      <c r="J28" s="124"/>
      <c r="K28" s="124"/>
      <c r="L28" s="124"/>
      <c r="M28" s="124"/>
      <c r="N28" s="124"/>
      <c r="O28" s="124"/>
      <c r="P28" s="124"/>
      <c r="Q28" s="124"/>
      <c r="R28" s="124"/>
      <c r="S28" s="124"/>
    </row>
    <row r="29" spans="2:19" x14ac:dyDescent="0.2">
      <c r="B29" s="124"/>
      <c r="C29" s="124"/>
      <c r="D29" s="124"/>
      <c r="E29" s="124"/>
      <c r="F29" s="124"/>
      <c r="G29" s="124"/>
      <c r="H29" s="124"/>
      <c r="I29" s="124"/>
      <c r="J29" s="124"/>
      <c r="K29" s="124"/>
      <c r="L29" s="124"/>
      <c r="M29" s="124"/>
      <c r="N29" s="124"/>
      <c r="O29" s="124"/>
      <c r="P29" s="124"/>
      <c r="Q29" s="124"/>
      <c r="R29" s="124"/>
      <c r="S29" s="124"/>
    </row>
    <row r="30" spans="2:19" x14ac:dyDescent="0.2">
      <c r="B30" s="124"/>
      <c r="C30" s="124"/>
      <c r="D30" s="124"/>
      <c r="E30" s="124"/>
      <c r="F30" s="124"/>
      <c r="G30" s="124"/>
      <c r="H30" s="124"/>
      <c r="I30" s="124"/>
      <c r="J30" s="124"/>
      <c r="K30" s="124"/>
      <c r="L30" s="124"/>
      <c r="M30" s="124"/>
      <c r="N30" s="124"/>
      <c r="O30" s="124"/>
      <c r="P30" s="124"/>
      <c r="Q30" s="124"/>
      <c r="R30" s="124"/>
      <c r="S30" s="124"/>
    </row>
    <row r="31" spans="2:19" x14ac:dyDescent="0.2">
      <c r="B31" s="124"/>
      <c r="C31" s="124"/>
      <c r="D31" s="124"/>
      <c r="E31" s="124"/>
      <c r="F31" s="124"/>
      <c r="G31" s="124"/>
      <c r="H31" s="124"/>
      <c r="I31" s="124"/>
      <c r="J31" s="124"/>
      <c r="K31" s="124"/>
      <c r="L31" s="124"/>
      <c r="M31" s="124"/>
      <c r="N31" s="124"/>
      <c r="O31" s="124"/>
      <c r="P31" s="124"/>
      <c r="Q31" s="124"/>
      <c r="R31" s="124"/>
      <c r="S31" s="124"/>
    </row>
    <row r="32" spans="2:19" ht="55.5" customHeight="1" x14ac:dyDescent="0.2">
      <c r="B32" s="124"/>
      <c r="C32" s="124"/>
      <c r="D32" s="124"/>
      <c r="E32" s="124"/>
      <c r="F32" s="124"/>
      <c r="G32" s="124"/>
      <c r="H32" s="124"/>
      <c r="I32" s="124"/>
      <c r="J32" s="124"/>
      <c r="K32" s="124"/>
      <c r="L32" s="124"/>
      <c r="M32" s="124"/>
      <c r="N32" s="124"/>
      <c r="O32" s="124"/>
      <c r="P32" s="124"/>
      <c r="Q32" s="124"/>
      <c r="R32" s="124"/>
      <c r="S32" s="124"/>
    </row>
    <row r="45" spans="2:19" x14ac:dyDescent="0.2">
      <c r="B45" s="124"/>
      <c r="C45" s="124"/>
      <c r="D45" s="124"/>
      <c r="E45" s="124"/>
      <c r="F45" s="124"/>
      <c r="G45" s="124"/>
      <c r="H45" s="124"/>
      <c r="I45" s="124"/>
      <c r="J45" s="124"/>
      <c r="K45" s="124"/>
      <c r="L45" s="124"/>
      <c r="M45" s="124"/>
      <c r="N45" s="124"/>
      <c r="O45" s="124"/>
      <c r="P45" s="124"/>
      <c r="Q45" s="124"/>
      <c r="R45" s="124"/>
      <c r="S45" s="124"/>
    </row>
    <row r="46" spans="2:19" x14ac:dyDescent="0.2">
      <c r="B46" s="124"/>
      <c r="C46" s="124"/>
      <c r="D46" s="124"/>
      <c r="E46" s="124"/>
      <c r="F46" s="124"/>
      <c r="G46" s="124"/>
      <c r="H46" s="124"/>
      <c r="I46" s="124"/>
      <c r="J46" s="124"/>
      <c r="K46" s="124"/>
      <c r="L46" s="124"/>
      <c r="M46" s="124"/>
      <c r="N46" s="124"/>
      <c r="O46" s="124"/>
      <c r="P46" s="124"/>
      <c r="Q46" s="124"/>
      <c r="R46" s="124"/>
      <c r="S46" s="124"/>
    </row>
    <row r="47" spans="2:19" x14ac:dyDescent="0.2">
      <c r="B47" s="124"/>
      <c r="C47" s="124"/>
      <c r="D47" s="124"/>
      <c r="E47" s="124"/>
      <c r="F47" s="124"/>
      <c r="G47" s="124"/>
      <c r="H47" s="124"/>
      <c r="I47" s="124"/>
      <c r="J47" s="124"/>
      <c r="K47" s="124"/>
      <c r="L47" s="124"/>
      <c r="M47" s="124"/>
      <c r="N47" s="124"/>
      <c r="O47" s="124"/>
      <c r="P47" s="124"/>
      <c r="Q47" s="124"/>
      <c r="R47" s="124"/>
      <c r="S47" s="124"/>
    </row>
    <row r="48" spans="2:19" x14ac:dyDescent="0.2">
      <c r="B48" s="124"/>
      <c r="C48" s="124"/>
      <c r="D48" s="124"/>
      <c r="E48" s="124"/>
      <c r="F48" s="124"/>
      <c r="G48" s="124"/>
      <c r="H48" s="124"/>
      <c r="I48" s="124"/>
      <c r="J48" s="124"/>
      <c r="K48" s="124"/>
      <c r="L48" s="124"/>
      <c r="M48" s="124"/>
      <c r="N48" s="124"/>
      <c r="O48" s="124"/>
      <c r="P48" s="124"/>
      <c r="Q48" s="124"/>
      <c r="R48" s="124"/>
      <c r="S48" s="124"/>
    </row>
    <row r="49" spans="2:19" x14ac:dyDescent="0.2">
      <c r="B49" s="124"/>
      <c r="C49" s="124"/>
      <c r="D49" s="124"/>
      <c r="E49" s="124"/>
      <c r="F49" s="124"/>
      <c r="G49" s="124"/>
      <c r="H49" s="124"/>
      <c r="I49" s="124"/>
      <c r="J49" s="124"/>
      <c r="K49" s="124"/>
      <c r="L49" s="124"/>
      <c r="M49" s="124"/>
      <c r="N49" s="124"/>
      <c r="O49" s="124"/>
      <c r="P49" s="124"/>
      <c r="Q49" s="124"/>
      <c r="R49" s="124"/>
      <c r="S49" s="124"/>
    </row>
    <row r="50" spans="2:19" x14ac:dyDescent="0.2">
      <c r="B50" s="124"/>
      <c r="C50" s="124"/>
      <c r="D50" s="124"/>
      <c r="E50" s="124"/>
      <c r="F50" s="124"/>
      <c r="G50" s="124"/>
      <c r="H50" s="124"/>
      <c r="I50" s="124"/>
      <c r="J50" s="124"/>
      <c r="K50" s="124"/>
      <c r="L50" s="124"/>
      <c r="M50" s="124"/>
      <c r="N50" s="124"/>
      <c r="O50" s="124"/>
      <c r="P50" s="124"/>
      <c r="Q50" s="124"/>
      <c r="R50" s="124"/>
      <c r="S50" s="124"/>
    </row>
    <row r="51" spans="2:19" x14ac:dyDescent="0.2">
      <c r="B51" s="124"/>
      <c r="C51" s="124"/>
      <c r="D51" s="124"/>
      <c r="E51" s="124"/>
      <c r="F51" s="124"/>
      <c r="G51" s="124"/>
      <c r="H51" s="124"/>
      <c r="I51" s="124"/>
      <c r="J51" s="124"/>
      <c r="K51" s="124"/>
      <c r="L51" s="124"/>
      <c r="M51" s="124"/>
      <c r="N51" s="124"/>
      <c r="O51" s="124"/>
      <c r="P51" s="124"/>
      <c r="Q51" s="124"/>
      <c r="R51" s="124"/>
      <c r="S51" s="124"/>
    </row>
    <row r="52" spans="2:19" x14ac:dyDescent="0.2">
      <c r="B52" s="124"/>
      <c r="C52" s="124"/>
      <c r="D52" s="124"/>
      <c r="E52" s="124"/>
      <c r="F52" s="124"/>
      <c r="G52" s="124"/>
      <c r="H52" s="124"/>
      <c r="I52" s="124"/>
      <c r="J52" s="124"/>
      <c r="K52" s="124"/>
      <c r="L52" s="124"/>
      <c r="M52" s="124"/>
      <c r="N52" s="124"/>
      <c r="O52" s="124"/>
      <c r="P52" s="124"/>
      <c r="Q52" s="124"/>
      <c r="R52" s="124"/>
      <c r="S52" s="124"/>
    </row>
    <row r="53" spans="2:19" x14ac:dyDescent="0.2">
      <c r="B53" s="124"/>
      <c r="C53" s="124"/>
      <c r="D53" s="124"/>
      <c r="E53" s="124"/>
      <c r="F53" s="124"/>
      <c r="G53" s="124"/>
      <c r="H53" s="124"/>
      <c r="I53" s="124"/>
      <c r="J53" s="124"/>
      <c r="K53" s="124"/>
      <c r="L53" s="124"/>
      <c r="M53" s="124"/>
      <c r="N53" s="124"/>
      <c r="O53" s="124"/>
      <c r="P53" s="124"/>
      <c r="Q53" s="124"/>
      <c r="R53" s="124"/>
      <c r="S53" s="124"/>
    </row>
    <row r="54" spans="2:19" x14ac:dyDescent="0.2">
      <c r="B54" s="124"/>
      <c r="C54" s="124"/>
      <c r="D54" s="124"/>
      <c r="E54" s="124"/>
      <c r="F54" s="124"/>
      <c r="G54" s="124"/>
      <c r="H54" s="124"/>
      <c r="I54" s="124"/>
      <c r="J54" s="124"/>
      <c r="K54" s="124"/>
      <c r="L54" s="124"/>
      <c r="M54" s="124"/>
      <c r="N54" s="124"/>
      <c r="O54" s="124"/>
      <c r="P54" s="124"/>
      <c r="Q54" s="124"/>
      <c r="R54" s="124"/>
      <c r="S54" s="124"/>
    </row>
    <row r="55" spans="2:19" x14ac:dyDescent="0.2">
      <c r="B55" s="124"/>
      <c r="C55" s="124"/>
      <c r="D55" s="124"/>
      <c r="E55" s="124"/>
      <c r="F55" s="124"/>
      <c r="G55" s="124"/>
      <c r="H55" s="124"/>
      <c r="I55" s="124"/>
      <c r="J55" s="124"/>
      <c r="K55" s="124"/>
      <c r="L55" s="124"/>
      <c r="M55" s="124"/>
      <c r="N55" s="124"/>
      <c r="O55" s="124"/>
      <c r="P55" s="124"/>
      <c r="Q55" s="124"/>
      <c r="R55" s="124"/>
      <c r="S55" s="124"/>
    </row>
    <row r="56" spans="2:19" x14ac:dyDescent="0.2">
      <c r="B56" s="124"/>
      <c r="C56" s="124"/>
      <c r="D56" s="124"/>
      <c r="E56" s="124"/>
      <c r="F56" s="124"/>
      <c r="G56" s="124"/>
      <c r="H56" s="124"/>
      <c r="I56" s="124"/>
      <c r="J56" s="124"/>
      <c r="K56" s="124"/>
      <c r="L56" s="124"/>
      <c r="M56" s="124"/>
      <c r="N56" s="124"/>
      <c r="O56" s="124"/>
      <c r="P56" s="124"/>
      <c r="Q56" s="124"/>
      <c r="R56" s="124"/>
      <c r="S56" s="124"/>
    </row>
    <row r="57" spans="2:19" x14ac:dyDescent="0.2">
      <c r="B57" s="124"/>
      <c r="C57" s="124"/>
      <c r="D57" s="124"/>
      <c r="E57" s="124"/>
      <c r="F57" s="124"/>
      <c r="G57" s="124"/>
      <c r="H57" s="124"/>
      <c r="I57" s="124"/>
      <c r="J57" s="124"/>
      <c r="K57" s="124"/>
      <c r="L57" s="124"/>
      <c r="M57" s="124"/>
      <c r="N57" s="124"/>
      <c r="O57" s="124"/>
      <c r="P57" s="124"/>
      <c r="Q57" s="124"/>
      <c r="R57" s="124"/>
      <c r="S57" s="124"/>
    </row>
    <row r="58" spans="2:19" x14ac:dyDescent="0.2">
      <c r="B58" s="124"/>
      <c r="C58" s="124"/>
      <c r="D58" s="124"/>
      <c r="E58" s="124"/>
      <c r="F58" s="124"/>
      <c r="G58" s="124"/>
      <c r="H58" s="124"/>
      <c r="I58" s="124"/>
      <c r="J58" s="124"/>
      <c r="K58" s="124"/>
      <c r="L58" s="124"/>
      <c r="M58" s="124"/>
      <c r="N58" s="124"/>
      <c r="O58" s="124"/>
      <c r="P58" s="124"/>
      <c r="Q58" s="124"/>
      <c r="R58" s="124"/>
      <c r="S58" s="124"/>
    </row>
    <row r="59" spans="2:19" x14ac:dyDescent="0.2">
      <c r="B59" s="124"/>
      <c r="C59" s="124"/>
      <c r="D59" s="124"/>
      <c r="E59" s="124"/>
      <c r="F59" s="124"/>
      <c r="G59" s="124"/>
      <c r="H59" s="124"/>
      <c r="I59" s="124"/>
      <c r="J59" s="124"/>
      <c r="K59" s="124"/>
      <c r="L59" s="124"/>
      <c r="M59" s="124"/>
      <c r="N59" s="124"/>
      <c r="O59" s="124"/>
      <c r="P59" s="124"/>
      <c r="Q59" s="124"/>
      <c r="R59" s="124"/>
      <c r="S59" s="124"/>
    </row>
    <row r="60" spans="2:19" x14ac:dyDescent="0.2">
      <c r="B60" s="124"/>
      <c r="C60" s="124"/>
      <c r="D60" s="124"/>
      <c r="E60" s="124"/>
      <c r="F60" s="124"/>
      <c r="G60" s="124"/>
      <c r="H60" s="124"/>
      <c r="I60" s="124"/>
      <c r="J60" s="124"/>
      <c r="K60" s="124"/>
      <c r="L60" s="124"/>
      <c r="M60" s="124"/>
      <c r="N60" s="124"/>
      <c r="O60" s="124"/>
      <c r="P60" s="124"/>
      <c r="Q60" s="124"/>
      <c r="R60" s="124"/>
      <c r="S60" s="124"/>
    </row>
    <row r="61" spans="2:19" x14ac:dyDescent="0.2">
      <c r="B61" s="124"/>
      <c r="C61" s="124"/>
      <c r="D61" s="124"/>
      <c r="E61" s="124"/>
      <c r="F61" s="124"/>
      <c r="G61" s="124"/>
      <c r="H61" s="124"/>
      <c r="I61" s="124"/>
      <c r="J61" s="124"/>
      <c r="K61" s="124"/>
      <c r="L61" s="124"/>
      <c r="M61" s="124"/>
      <c r="N61" s="124"/>
      <c r="O61" s="124"/>
      <c r="P61" s="124"/>
      <c r="Q61" s="124"/>
      <c r="R61" s="124"/>
      <c r="S61" s="124"/>
    </row>
    <row r="62" spans="2:19" x14ac:dyDescent="0.2">
      <c r="B62" s="124"/>
      <c r="C62" s="124"/>
      <c r="D62" s="124"/>
      <c r="E62" s="124"/>
      <c r="F62" s="124"/>
      <c r="G62" s="124"/>
      <c r="H62" s="124"/>
      <c r="I62" s="124"/>
      <c r="J62" s="124"/>
      <c r="K62" s="124"/>
      <c r="L62" s="124"/>
      <c r="M62" s="124"/>
      <c r="N62" s="124"/>
      <c r="O62" s="124"/>
      <c r="P62" s="124"/>
      <c r="Q62" s="124"/>
      <c r="R62" s="124"/>
      <c r="S62" s="124"/>
    </row>
    <row r="63" spans="2:19" x14ac:dyDescent="0.2">
      <c r="B63" s="124"/>
      <c r="C63" s="124"/>
      <c r="D63" s="124"/>
      <c r="E63" s="124"/>
      <c r="F63" s="124"/>
      <c r="G63" s="124"/>
      <c r="H63" s="124"/>
      <c r="I63" s="124"/>
      <c r="J63" s="124"/>
      <c r="K63" s="124"/>
      <c r="L63" s="124"/>
      <c r="M63" s="124"/>
      <c r="N63" s="124"/>
      <c r="O63" s="124"/>
      <c r="P63" s="124"/>
      <c r="Q63" s="124"/>
      <c r="R63" s="124"/>
      <c r="S63" s="124"/>
    </row>
    <row r="64" spans="2:19" x14ac:dyDescent="0.2">
      <c r="B64" s="124"/>
      <c r="C64" s="124"/>
      <c r="D64" s="124"/>
      <c r="E64" s="124"/>
      <c r="F64" s="124"/>
      <c r="G64" s="124"/>
      <c r="H64" s="124"/>
      <c r="I64" s="124"/>
      <c r="J64" s="124"/>
      <c r="K64" s="124"/>
      <c r="L64" s="124"/>
      <c r="M64" s="124"/>
      <c r="N64" s="124"/>
      <c r="O64" s="124"/>
      <c r="P64" s="124"/>
      <c r="Q64" s="124"/>
      <c r="R64" s="124"/>
      <c r="S64" s="124"/>
    </row>
    <row r="65" spans="2:19" x14ac:dyDescent="0.2">
      <c r="B65" s="124"/>
      <c r="C65" s="124"/>
      <c r="D65" s="124"/>
      <c r="E65" s="124"/>
      <c r="F65" s="124"/>
      <c r="G65" s="124"/>
      <c r="H65" s="124"/>
      <c r="I65" s="124"/>
      <c r="J65" s="124"/>
      <c r="K65" s="124"/>
      <c r="L65" s="124"/>
      <c r="M65" s="124"/>
      <c r="N65" s="124"/>
      <c r="O65" s="124"/>
      <c r="P65" s="124"/>
      <c r="Q65" s="124"/>
      <c r="R65" s="124"/>
      <c r="S65" s="124"/>
    </row>
    <row r="66" spans="2:19" x14ac:dyDescent="0.2">
      <c r="B66" s="124"/>
      <c r="C66" s="124"/>
      <c r="D66" s="124"/>
      <c r="E66" s="124"/>
      <c r="F66" s="124"/>
      <c r="G66" s="124"/>
      <c r="H66" s="124"/>
      <c r="I66" s="124"/>
      <c r="J66" s="124"/>
      <c r="K66" s="124"/>
      <c r="L66" s="124"/>
      <c r="M66" s="124"/>
      <c r="N66" s="124"/>
      <c r="O66" s="124"/>
      <c r="P66" s="124"/>
      <c r="Q66" s="124"/>
      <c r="R66" s="124"/>
      <c r="S66" s="124"/>
    </row>
    <row r="67" spans="2:19" x14ac:dyDescent="0.2">
      <c r="B67" s="124"/>
      <c r="C67" s="124"/>
      <c r="D67" s="124"/>
      <c r="E67" s="124"/>
      <c r="F67" s="124"/>
      <c r="G67" s="124"/>
      <c r="H67" s="124"/>
      <c r="I67" s="124"/>
      <c r="J67" s="124"/>
      <c r="K67" s="124"/>
      <c r="L67" s="124"/>
      <c r="M67" s="124"/>
      <c r="N67" s="124"/>
      <c r="O67" s="124"/>
      <c r="P67" s="124"/>
      <c r="Q67" s="124"/>
      <c r="R67" s="124"/>
      <c r="S67" s="124"/>
    </row>
    <row r="68" spans="2:19" ht="71.25" customHeight="1" x14ac:dyDescent="0.2">
      <c r="B68" s="124"/>
      <c r="C68" s="124"/>
      <c r="D68" s="124"/>
      <c r="E68" s="124"/>
      <c r="F68" s="124"/>
      <c r="G68" s="124"/>
      <c r="H68" s="124"/>
      <c r="I68" s="124"/>
      <c r="J68" s="124"/>
      <c r="K68" s="124"/>
      <c r="L68" s="124"/>
      <c r="M68" s="124"/>
      <c r="N68" s="124"/>
      <c r="O68" s="124"/>
      <c r="P68" s="124"/>
      <c r="Q68" s="124"/>
      <c r="R68" s="124"/>
      <c r="S68" s="124"/>
    </row>
    <row r="97" spans="2:19" x14ac:dyDescent="0.2">
      <c r="B97" s="124"/>
      <c r="C97" s="124"/>
      <c r="D97" s="124"/>
      <c r="E97" s="124"/>
      <c r="F97" s="124"/>
      <c r="G97" s="124"/>
      <c r="H97" s="124"/>
      <c r="I97" s="124"/>
      <c r="J97" s="124"/>
      <c r="K97" s="124"/>
      <c r="L97" s="124"/>
      <c r="M97" s="124"/>
      <c r="N97" s="124"/>
      <c r="O97" s="124"/>
      <c r="P97" s="124"/>
      <c r="Q97" s="124"/>
      <c r="R97" s="124"/>
      <c r="S97" s="124"/>
    </row>
    <row r="98" spans="2:19" x14ac:dyDescent="0.2">
      <c r="B98" s="124"/>
      <c r="C98" s="124"/>
      <c r="D98" s="124"/>
      <c r="E98" s="124"/>
      <c r="F98" s="124"/>
      <c r="G98" s="124"/>
      <c r="H98" s="124"/>
      <c r="I98" s="124"/>
      <c r="J98" s="124"/>
      <c r="K98" s="124"/>
      <c r="L98" s="124"/>
      <c r="M98" s="124"/>
      <c r="N98" s="124"/>
      <c r="O98" s="124"/>
      <c r="P98" s="124"/>
      <c r="Q98" s="124"/>
      <c r="R98" s="124"/>
      <c r="S98" s="124"/>
    </row>
    <row r="99" spans="2:19" x14ac:dyDescent="0.2">
      <c r="B99" s="124"/>
      <c r="C99" s="124"/>
      <c r="D99" s="124"/>
      <c r="E99" s="124"/>
      <c r="F99" s="124"/>
      <c r="G99" s="124"/>
      <c r="H99" s="124"/>
      <c r="I99" s="124"/>
      <c r="J99" s="124"/>
      <c r="K99" s="124"/>
      <c r="L99" s="124"/>
      <c r="M99" s="124"/>
      <c r="N99" s="124"/>
      <c r="O99" s="124"/>
      <c r="P99" s="124"/>
      <c r="Q99" s="124"/>
      <c r="R99" s="124"/>
      <c r="S99" s="124"/>
    </row>
    <row r="100" spans="2:19" x14ac:dyDescent="0.2">
      <c r="B100" s="124"/>
      <c r="C100" s="124"/>
      <c r="D100" s="124"/>
      <c r="E100" s="124"/>
      <c r="F100" s="124"/>
      <c r="G100" s="124"/>
      <c r="H100" s="124"/>
      <c r="I100" s="124"/>
      <c r="J100" s="124"/>
      <c r="K100" s="124"/>
      <c r="L100" s="124"/>
      <c r="M100" s="124"/>
      <c r="N100" s="124"/>
      <c r="O100" s="124"/>
      <c r="P100" s="124"/>
      <c r="Q100" s="124"/>
      <c r="R100" s="124"/>
      <c r="S100" s="124"/>
    </row>
    <row r="101" spans="2:19" x14ac:dyDescent="0.2">
      <c r="B101" s="124"/>
      <c r="C101" s="124"/>
      <c r="D101" s="124"/>
      <c r="E101" s="124"/>
      <c r="F101" s="124"/>
      <c r="G101" s="124"/>
      <c r="H101" s="124"/>
      <c r="I101" s="124"/>
      <c r="J101" s="124"/>
      <c r="K101" s="124"/>
      <c r="L101" s="124"/>
      <c r="M101" s="124"/>
      <c r="N101" s="124"/>
      <c r="O101" s="124"/>
      <c r="P101" s="124"/>
      <c r="Q101" s="124"/>
      <c r="R101" s="124"/>
      <c r="S101" s="124"/>
    </row>
    <row r="102" spans="2:19" ht="51" customHeight="1" x14ac:dyDescent="0.2">
      <c r="B102" s="124"/>
      <c r="C102" s="125"/>
      <c r="D102" s="124"/>
      <c r="E102" s="124"/>
      <c r="F102" s="124"/>
      <c r="G102" s="124"/>
      <c r="H102" s="124"/>
      <c r="I102" s="124"/>
      <c r="J102" s="124"/>
      <c r="K102" s="124"/>
      <c r="M102" s="124"/>
      <c r="N102" s="124"/>
      <c r="O102" s="124"/>
      <c r="P102" s="124"/>
      <c r="Q102" s="124"/>
      <c r="R102" s="124"/>
      <c r="S102" s="124"/>
    </row>
    <row r="116" spans="15:15" x14ac:dyDescent="0.2">
      <c r="O116" s="126"/>
    </row>
    <row r="118" spans="15:15" x14ac:dyDescent="0.2">
      <c r="O118" s="127"/>
    </row>
    <row r="126" spans="15:15" s="124" customFormat="1" x14ac:dyDescent="0.2"/>
    <row r="132" spans="2:21" x14ac:dyDescent="0.2">
      <c r="B132" s="124"/>
      <c r="C132" s="124"/>
      <c r="D132" s="124"/>
      <c r="E132" s="124"/>
      <c r="F132" s="124"/>
      <c r="G132" s="124"/>
      <c r="H132" s="124"/>
      <c r="I132" s="124"/>
      <c r="J132" s="124"/>
      <c r="K132" s="124"/>
      <c r="L132" s="124"/>
      <c r="M132" s="124"/>
      <c r="N132" s="124"/>
      <c r="O132" s="124"/>
      <c r="P132" s="124"/>
      <c r="Q132" s="124"/>
      <c r="R132" s="124"/>
      <c r="S132" s="124"/>
      <c r="T132" s="124"/>
      <c r="U132" s="124"/>
    </row>
    <row r="133" spans="2:21" x14ac:dyDescent="0.2">
      <c r="B133" s="124"/>
      <c r="C133" s="124"/>
      <c r="D133" s="124"/>
      <c r="E133" s="124"/>
      <c r="F133" s="124"/>
      <c r="G133" s="124"/>
      <c r="H133" s="124"/>
      <c r="I133" s="124"/>
      <c r="J133" s="124"/>
      <c r="K133" s="124"/>
      <c r="L133" s="124"/>
      <c r="M133" s="124"/>
      <c r="N133" s="124"/>
      <c r="O133" s="124"/>
      <c r="P133" s="124"/>
      <c r="Q133" s="124"/>
      <c r="R133" s="124"/>
      <c r="S133" s="124"/>
      <c r="T133" s="124"/>
      <c r="U133" s="124"/>
    </row>
    <row r="134" spans="2:21" x14ac:dyDescent="0.2">
      <c r="B134" s="124"/>
      <c r="C134" s="124"/>
      <c r="D134" s="124"/>
      <c r="E134" s="124"/>
      <c r="F134" s="124"/>
      <c r="G134" s="124"/>
      <c r="H134" s="124"/>
      <c r="I134" s="124"/>
      <c r="J134" s="124"/>
      <c r="K134" s="124"/>
      <c r="L134" s="124"/>
      <c r="M134" s="124"/>
      <c r="N134" s="124"/>
      <c r="O134" s="124"/>
      <c r="P134" s="124"/>
      <c r="Q134" s="124"/>
      <c r="R134" s="124"/>
      <c r="S134" s="124"/>
      <c r="T134" s="124"/>
      <c r="U134" s="124"/>
    </row>
    <row r="135" spans="2:21" x14ac:dyDescent="0.2">
      <c r="B135" s="124"/>
      <c r="C135" s="124"/>
      <c r="D135" s="124"/>
      <c r="E135" s="124"/>
      <c r="F135" s="124"/>
      <c r="G135" s="124"/>
      <c r="H135" s="124"/>
      <c r="I135" s="124"/>
      <c r="J135" s="124"/>
      <c r="K135" s="124"/>
      <c r="L135" s="124"/>
      <c r="M135" s="124"/>
      <c r="N135" s="124"/>
      <c r="O135" s="124"/>
      <c r="P135" s="124"/>
      <c r="Q135" s="124"/>
      <c r="R135" s="124"/>
      <c r="S135" s="124"/>
      <c r="T135" s="124"/>
      <c r="U135" s="124"/>
    </row>
    <row r="136" spans="2:21" x14ac:dyDescent="0.2">
      <c r="B136" s="124"/>
      <c r="C136" s="124"/>
      <c r="D136" s="124"/>
      <c r="E136" s="124"/>
      <c r="F136" s="124"/>
      <c r="G136" s="124"/>
      <c r="H136" s="124"/>
      <c r="I136" s="124"/>
      <c r="J136" s="124"/>
      <c r="K136" s="124"/>
      <c r="L136" s="124"/>
      <c r="M136" s="124"/>
      <c r="N136" s="124"/>
      <c r="O136" s="124"/>
      <c r="P136" s="124"/>
      <c r="Q136" s="124"/>
      <c r="R136" s="124"/>
      <c r="S136" s="124"/>
      <c r="T136" s="124"/>
      <c r="U136" s="124"/>
    </row>
    <row r="137" spans="2:21" x14ac:dyDescent="0.2">
      <c r="B137" s="124"/>
      <c r="C137" s="124"/>
      <c r="D137" s="124"/>
      <c r="E137" s="124"/>
      <c r="F137" s="124"/>
      <c r="G137" s="124"/>
      <c r="H137" s="124"/>
      <c r="I137" s="124"/>
      <c r="J137" s="124"/>
      <c r="K137" s="124"/>
      <c r="L137" s="124"/>
      <c r="M137" s="124"/>
      <c r="N137" s="124"/>
      <c r="O137" s="124"/>
      <c r="P137" s="124"/>
      <c r="Q137" s="124"/>
      <c r="R137" s="124"/>
      <c r="S137" s="124"/>
      <c r="T137" s="124"/>
      <c r="U137" s="124"/>
    </row>
    <row r="138" spans="2:21" x14ac:dyDescent="0.2">
      <c r="B138" s="124"/>
      <c r="C138" s="124"/>
      <c r="D138" s="124"/>
      <c r="E138" s="124"/>
      <c r="F138" s="124"/>
      <c r="G138" s="124"/>
      <c r="H138" s="124"/>
      <c r="I138" s="124"/>
      <c r="J138" s="124"/>
      <c r="K138" s="124"/>
      <c r="L138" s="124"/>
      <c r="M138" s="124"/>
      <c r="N138" s="124"/>
      <c r="O138" s="124"/>
      <c r="P138" s="124"/>
      <c r="Q138" s="124"/>
      <c r="R138" s="124"/>
      <c r="S138" s="124"/>
      <c r="T138" s="124"/>
      <c r="U138" s="124"/>
    </row>
    <row r="139" spans="2:21" x14ac:dyDescent="0.2">
      <c r="B139" s="124"/>
      <c r="C139" s="124"/>
      <c r="D139" s="124"/>
      <c r="E139" s="124"/>
      <c r="F139" s="124"/>
      <c r="G139" s="124"/>
      <c r="H139" s="124"/>
      <c r="I139" s="124"/>
      <c r="J139" s="124"/>
      <c r="K139" s="124"/>
      <c r="L139" s="124"/>
      <c r="M139" s="124"/>
      <c r="N139" s="124"/>
      <c r="O139" s="124"/>
      <c r="P139" s="124"/>
      <c r="Q139" s="124"/>
      <c r="R139" s="124"/>
      <c r="S139" s="124"/>
      <c r="T139" s="124"/>
      <c r="U139" s="124"/>
    </row>
    <row r="140" spans="2:21" x14ac:dyDescent="0.2">
      <c r="B140" s="124"/>
      <c r="C140" s="124"/>
      <c r="D140" s="124"/>
      <c r="E140" s="124"/>
      <c r="F140" s="124"/>
      <c r="G140" s="124"/>
      <c r="H140" s="124"/>
      <c r="I140" s="124"/>
      <c r="J140" s="124"/>
      <c r="K140" s="124"/>
      <c r="L140" s="124"/>
      <c r="M140" s="124"/>
      <c r="N140" s="124"/>
      <c r="O140" s="124"/>
      <c r="P140" s="124"/>
      <c r="Q140" s="124"/>
      <c r="R140" s="124"/>
      <c r="S140" s="124"/>
      <c r="T140" s="124"/>
      <c r="U140" s="124"/>
    </row>
    <row r="141" spans="2:21" s="124" customFormat="1" x14ac:dyDescent="0.2"/>
    <row r="142" spans="2:21" ht="60.75" customHeight="1" x14ac:dyDescent="0.25">
      <c r="C142" s="128"/>
    </row>
    <row r="172" spans="3:14" x14ac:dyDescent="0.2">
      <c r="N172" s="129"/>
    </row>
    <row r="173" spans="3:14" x14ac:dyDescent="0.2">
      <c r="C173" s="130"/>
    </row>
    <row r="179" spans="3:3" ht="68.25" customHeight="1" x14ac:dyDescent="0.2">
      <c r="C179" s="125"/>
    </row>
  </sheetData>
  <sheetProtection sheet="1" objects="1" scenarios="1"/>
  <mergeCells count="2">
    <mergeCell ref="B2:I2"/>
    <mergeCell ref="B1:M1"/>
  </mergeCells>
  <phoneticPr fontId="0" type="noConversion"/>
  <pageMargins left="0.74803149606299213" right="0.74803149606299213" top="0.98425196850393704" bottom="0.98425196850393704" header="0.51181102362204722" footer="0.51181102362204722"/>
  <pageSetup paperSize="9" scale="72" fitToHeight="6" orientation="landscape" r:id="rId1"/>
  <headerFooter alignWithMargins="0"/>
  <rowBreaks count="3" manualBreakCount="3">
    <brk id="68" max="16383" man="1"/>
    <brk id="102" max="16383" man="1"/>
    <brk id="140"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tabColor indexed="22"/>
  </sheetPr>
  <dimension ref="A1:AE105"/>
  <sheetViews>
    <sheetView showRowColHeaders="0" zoomScaleNormal="75" workbookViewId="0">
      <pane ySplit="7" topLeftCell="A8" activePane="bottomLeft" state="frozenSplit"/>
      <selection activeCell="A142" sqref="A142:T172"/>
      <selection pane="bottomLeft" sqref="A1:D1"/>
    </sheetView>
  </sheetViews>
  <sheetFormatPr baseColWidth="10" defaultColWidth="9.140625" defaultRowHeight="14.25" x14ac:dyDescent="0.2"/>
  <cols>
    <col min="1" max="1" width="8" style="2" customWidth="1"/>
    <col min="2" max="2" width="19.28515625" style="2" customWidth="1"/>
    <col min="3" max="3" width="21.140625" style="2" customWidth="1"/>
    <col min="4" max="4" width="21.5703125" style="2" customWidth="1"/>
    <col min="5" max="5" width="6.140625" style="2" customWidth="1"/>
    <col min="6" max="6" width="5.5703125" style="3" customWidth="1"/>
    <col min="7" max="7" width="8" style="2" bestFit="1" customWidth="1"/>
    <col min="8" max="8" width="15.28515625" style="2" customWidth="1"/>
    <col min="9" max="9" width="16.85546875" style="2" customWidth="1"/>
    <col min="10" max="10" width="12.8554687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137</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150"/>
      <c r="I8" s="150"/>
      <c r="J8" s="26"/>
      <c r="K8" s="56"/>
      <c r="L8" s="153"/>
      <c r="M8" s="153"/>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53"/>
      <c r="M9" s="153"/>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53"/>
      <c r="F10" s="153"/>
      <c r="G10" s="181" t="str">
        <f>IF(F10*E10=0,"",VLOOKUP(E10,Lists!B$10:G$14,CEILING(F10-0.5,1)+1,TRUE))</f>
        <v/>
      </c>
      <c r="H10" s="26"/>
      <c r="I10" s="26"/>
      <c r="J10" s="26"/>
      <c r="K10" s="56"/>
      <c r="L10" s="153"/>
      <c r="M10" s="153"/>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53"/>
      <c r="F11" s="153"/>
      <c r="G11" s="181" t="str">
        <f>IF(F11*E11=0,"",VLOOKUP(E11,Lists!B$10:G$14,CEILING(F11-0.5,1)+1,TRUE))</f>
        <v/>
      </c>
      <c r="H11" s="26"/>
      <c r="I11" s="26"/>
      <c r="J11" s="26"/>
      <c r="K11" s="56"/>
      <c r="L11" s="153"/>
      <c r="M11" s="153"/>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53"/>
      <c r="F12" s="153"/>
      <c r="G12" s="181" t="str">
        <f>IF(F12*E12=0,"",VLOOKUP(E12,Lists!B$10:G$14,CEILING(F12-0.5,1)+1,TRUE))</f>
        <v/>
      </c>
      <c r="H12" s="26"/>
      <c r="I12" s="26"/>
      <c r="J12" s="26"/>
      <c r="K12" s="56"/>
      <c r="L12" s="153"/>
      <c r="M12" s="153"/>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53"/>
      <c r="F13" s="153"/>
      <c r="G13" s="181" t="str">
        <f>IF(F13*E13=0,"",VLOOKUP(E13,Lists!B$10:G$14,CEILING(F13-0.5,1)+1,TRUE))</f>
        <v/>
      </c>
      <c r="H13" s="26"/>
      <c r="I13" s="26"/>
      <c r="J13" s="26"/>
      <c r="K13" s="56"/>
      <c r="L13" s="153"/>
      <c r="M13" s="153"/>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53"/>
      <c r="F14" s="153"/>
      <c r="G14" s="181" t="str">
        <f>IF(F14*E14=0,"",VLOOKUP(E14,Lists!B$10:G$14,CEILING(F14-0.5,1)+1,TRUE))</f>
        <v/>
      </c>
      <c r="H14" s="26"/>
      <c r="I14" s="26"/>
      <c r="J14" s="26"/>
      <c r="K14" s="56"/>
      <c r="L14" s="153"/>
      <c r="M14" s="153"/>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53"/>
      <c r="F15" s="153"/>
      <c r="G15" s="181" t="str">
        <f>IF(F15*E15=0,"",VLOOKUP(E15,Lists!B$10:G$14,CEILING(F15-0.5,1)+1,TRUE))</f>
        <v/>
      </c>
      <c r="H15" s="26"/>
      <c r="I15" s="26"/>
      <c r="J15" s="26"/>
      <c r="K15" s="56"/>
      <c r="L15" s="153"/>
      <c r="M15" s="153"/>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53"/>
      <c r="F16" s="153"/>
      <c r="G16" s="181" t="str">
        <f>IF(F16*E16=0,"",VLOOKUP(E16,Lists!B$10:G$14,CEILING(F16-0.5,1)+1,TRUE))</f>
        <v/>
      </c>
      <c r="H16" s="26"/>
      <c r="I16" s="26"/>
      <c r="J16" s="26"/>
      <c r="K16" s="56"/>
      <c r="L16" s="153"/>
      <c r="M16" s="153"/>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53"/>
      <c r="F17" s="153"/>
      <c r="G17" s="181" t="str">
        <f>IF(F17*E17=0,"",VLOOKUP(E17,Lists!B$10:G$14,CEILING(F17-0.5,1)+1,TRUE))</f>
        <v/>
      </c>
      <c r="H17" s="26"/>
      <c r="I17" s="26"/>
      <c r="J17" s="26"/>
      <c r="K17" s="56"/>
      <c r="L17" s="153"/>
      <c r="M17" s="153"/>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53"/>
      <c r="F18" s="153"/>
      <c r="G18" s="181" t="str">
        <f>IF(F18*E18=0,"",VLOOKUP(E18,Lists!B$10:G$14,CEILING(F18-0.5,1)+1,TRUE))</f>
        <v/>
      </c>
      <c r="H18" s="26"/>
      <c r="I18" s="26"/>
      <c r="J18" s="26"/>
      <c r="K18" s="56"/>
      <c r="L18" s="153"/>
      <c r="M18" s="153"/>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53"/>
      <c r="F19" s="153"/>
      <c r="G19" s="181" t="str">
        <f>IF(F19*E19=0,"",VLOOKUP(E19,Lists!B$10:G$14,CEILING(F19-0.5,1)+1,TRUE))</f>
        <v/>
      </c>
      <c r="H19" s="26"/>
      <c r="I19" s="26"/>
      <c r="J19" s="26"/>
      <c r="K19" s="56"/>
      <c r="L19" s="153"/>
      <c r="M19" s="153"/>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53"/>
      <c r="F20" s="153"/>
      <c r="G20" s="181" t="str">
        <f>IF(F20*E20=0,"",VLOOKUP(E20,Lists!B$10:G$14,CEILING(F20-0.5,1)+1,TRUE))</f>
        <v/>
      </c>
      <c r="H20" s="26"/>
      <c r="I20" s="26"/>
      <c r="J20" s="26"/>
      <c r="K20" s="56"/>
      <c r="L20" s="153"/>
      <c r="M20" s="153"/>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53"/>
      <c r="F21" s="153"/>
      <c r="G21" s="181" t="str">
        <f>IF(F21*E21=0,"",VLOOKUP(E21,Lists!B$10:G$14,CEILING(F21-0.5,1)+1,TRUE))</f>
        <v/>
      </c>
      <c r="H21" s="26"/>
      <c r="I21" s="26"/>
      <c r="J21" s="26"/>
      <c r="K21" s="56"/>
      <c r="L21" s="153"/>
      <c r="M21" s="153"/>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53"/>
      <c r="F22" s="153"/>
      <c r="G22" s="181" t="str">
        <f>IF(F22*E22=0,"",VLOOKUP(E22,Lists!B$10:G$14,CEILING(F22-0.5,1)+1,TRUE))</f>
        <v/>
      </c>
      <c r="H22" s="26"/>
      <c r="I22" s="26"/>
      <c r="J22" s="26"/>
      <c r="K22" s="56"/>
      <c r="L22" s="153"/>
      <c r="M22" s="153"/>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53"/>
      <c r="F23" s="153"/>
      <c r="G23" s="181" t="str">
        <f>IF(F23*E23=0,"",VLOOKUP(E23,Lists!B$10:G$14,CEILING(F23-0.5,1)+1,TRUE))</f>
        <v/>
      </c>
      <c r="H23" s="26"/>
      <c r="I23" s="26"/>
      <c r="J23" s="26"/>
      <c r="K23" s="56"/>
      <c r="L23" s="153"/>
      <c r="M23" s="153"/>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53"/>
      <c r="F24" s="153"/>
      <c r="G24" s="181" t="str">
        <f>IF(F24*E24=0,"",VLOOKUP(E24,Lists!B$10:G$14,CEILING(F24-0.5,1)+1,TRUE))</f>
        <v/>
      </c>
      <c r="H24" s="26"/>
      <c r="I24" s="26"/>
      <c r="J24" s="26"/>
      <c r="K24" s="56"/>
      <c r="L24" s="153"/>
      <c r="M24" s="153"/>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53"/>
      <c r="F25" s="153"/>
      <c r="G25" s="181" t="str">
        <f>IF(F25*E25=0,"",VLOOKUP(E25,Lists!B$10:G$14,CEILING(F25-0.5,1)+1,TRUE))</f>
        <v/>
      </c>
      <c r="H25" s="26"/>
      <c r="I25" s="26"/>
      <c r="J25" s="26"/>
      <c r="K25" s="56"/>
      <c r="L25" s="153"/>
      <c r="M25" s="153"/>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53"/>
      <c r="F26" s="153"/>
      <c r="G26" s="181" t="str">
        <f>IF(F26*E26=0,"",VLOOKUP(E26,Lists!B$10:G$14,CEILING(F26-0.5,1)+1,TRUE))</f>
        <v/>
      </c>
      <c r="H26" s="26"/>
      <c r="I26" s="26"/>
      <c r="J26" s="26"/>
      <c r="K26" s="56"/>
      <c r="L26" s="153"/>
      <c r="M26" s="153"/>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53"/>
      <c r="F27" s="153"/>
      <c r="G27" s="181" t="str">
        <f>IF(F27*E27=0,"",VLOOKUP(E27,Lists!B$10:G$14,CEILING(F27-0.5,1)+1,TRUE))</f>
        <v/>
      </c>
      <c r="H27" s="26"/>
      <c r="I27" s="26"/>
      <c r="J27" s="26"/>
      <c r="K27" s="56"/>
      <c r="L27" s="153"/>
      <c r="M27" s="153"/>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2:</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514" priority="23" stopIfTrue="1" operator="equal">
      <formula>0</formula>
    </cfRule>
  </conditionalFormatting>
  <conditionalFormatting sqref="C39 C42:C59">
    <cfRule type="cellIs" dxfId="513" priority="24" stopIfTrue="1" operator="equal">
      <formula>"Middels"</formula>
    </cfRule>
    <cfRule type="cellIs" dxfId="512" priority="25" stopIfTrue="1" operator="equal">
      <formula>"Lav"</formula>
    </cfRule>
    <cfRule type="cellIs" dxfId="511" priority="26" stopIfTrue="1" operator="equal">
      <formula>"Kritisk"</formula>
    </cfRule>
  </conditionalFormatting>
  <conditionalFormatting sqref="A31:B33 G54:G65536 N2:N3 O1:U3 C35:C36 N67:N65536 G32:G42 G2:G3 G28 O8:U1048576 N28">
    <cfRule type="cellIs" dxfId="510" priority="27" stopIfTrue="1" operator="equal">
      <formula>"Middels"</formula>
    </cfRule>
    <cfRule type="cellIs" dxfId="509" priority="28" stopIfTrue="1" operator="equal">
      <formula>"Lav"</formula>
    </cfRule>
    <cfRule type="cellIs" dxfId="508" priority="29" stopIfTrue="1" operator="equal">
      <formula>"Høy"</formula>
    </cfRule>
  </conditionalFormatting>
  <conditionalFormatting sqref="N4:U5 G4:G5 O6:U7">
    <cfRule type="cellIs" dxfId="507" priority="17" stopIfTrue="1" operator="equal">
      <formula>"Middels"</formula>
    </cfRule>
    <cfRule type="cellIs" dxfId="506" priority="18" stopIfTrue="1" operator="equal">
      <formula>"Lav"</formula>
    </cfRule>
    <cfRule type="cellIs" dxfId="505" priority="19" stopIfTrue="1" operator="equal">
      <formula>"Høy"</formula>
    </cfRule>
  </conditionalFormatting>
  <conditionalFormatting sqref="G6:G7">
    <cfRule type="cellIs" dxfId="504" priority="14" stopIfTrue="1" operator="equal">
      <formula>"Middels"</formula>
    </cfRule>
    <cfRule type="cellIs" dxfId="503" priority="15" stopIfTrue="1" operator="equal">
      <formula>"Lav"</formula>
    </cfRule>
    <cfRule type="cellIs" dxfId="502" priority="16" stopIfTrue="1" operator="equal">
      <formula>"Høy"</formula>
    </cfRule>
  </conditionalFormatting>
  <conditionalFormatting sqref="G6">
    <cfRule type="cellIs" dxfId="501" priority="13" operator="equal">
      <formula>"Kritisk"</formula>
    </cfRule>
  </conditionalFormatting>
  <conditionalFormatting sqref="G8:G27">
    <cfRule type="cellIs" dxfId="500" priority="10" stopIfTrue="1" operator="equal">
      <formula>"Middels"</formula>
    </cfRule>
    <cfRule type="cellIs" dxfId="499" priority="11" stopIfTrue="1" operator="equal">
      <formula>"Lav"</formula>
    </cfRule>
    <cfRule type="cellIs" dxfId="498" priority="12" stopIfTrue="1" operator="equal">
      <formula>"Høy"</formula>
    </cfRule>
  </conditionalFormatting>
  <conditionalFormatting sqref="G8:G27">
    <cfRule type="cellIs" dxfId="497" priority="9" operator="equal">
      <formula>"Kritisk"</formula>
    </cfRule>
  </conditionalFormatting>
  <conditionalFormatting sqref="N6:N7">
    <cfRule type="cellIs" dxfId="496" priority="6" stopIfTrue="1" operator="equal">
      <formula>"Middels"</formula>
    </cfRule>
    <cfRule type="cellIs" dxfId="495" priority="7" stopIfTrue="1" operator="equal">
      <formula>"Lav"</formula>
    </cfRule>
    <cfRule type="cellIs" dxfId="494" priority="8" stopIfTrue="1" operator="equal">
      <formula>"Høy"</formula>
    </cfRule>
  </conditionalFormatting>
  <conditionalFormatting sqref="N6">
    <cfRule type="cellIs" dxfId="493" priority="5" operator="equal">
      <formula>"Kritisk"</formula>
    </cfRule>
  </conditionalFormatting>
  <conditionalFormatting sqref="N8:N27">
    <cfRule type="cellIs" dxfId="492" priority="2" stopIfTrue="1" operator="equal">
      <formula>"Middels"</formula>
    </cfRule>
    <cfRule type="cellIs" dxfId="491" priority="3" stopIfTrue="1" operator="equal">
      <formula>"Lav"</formula>
    </cfRule>
    <cfRule type="cellIs" dxfId="490" priority="4" stopIfTrue="1" operator="equal">
      <formula>"Høy"</formula>
    </cfRule>
  </conditionalFormatting>
  <conditionalFormatting sqref="N8:N27">
    <cfRule type="cellIs" dxfId="489"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L8:L27 E8:E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M8:M27 F8:F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0">
    <tabColor indexed="22"/>
  </sheetPr>
  <dimension ref="A1:AE105"/>
  <sheetViews>
    <sheetView showRowColHeaders="0" zoomScaleNormal="75" workbookViewId="0">
      <pane ySplit="7" topLeftCell="A8" activePane="bottomLeft" state="frozenSplit"/>
      <selection activeCell="A142" sqref="A142:T172"/>
      <selection pane="bottomLeft" sqref="A1:D1"/>
    </sheetView>
  </sheetViews>
  <sheetFormatPr baseColWidth="10" defaultColWidth="9.140625" defaultRowHeight="14.25" x14ac:dyDescent="0.2"/>
  <cols>
    <col min="1" max="1" width="7.7109375" style="2" customWidth="1"/>
    <col min="2" max="2" width="19.85546875" style="2" customWidth="1"/>
    <col min="3" max="3" width="21.28515625" style="2" customWidth="1"/>
    <col min="4" max="4" width="19.85546875" style="2" customWidth="1"/>
    <col min="5" max="5" width="6.42578125" style="2" customWidth="1"/>
    <col min="6" max="6" width="5.5703125" style="3" customWidth="1"/>
    <col min="7" max="7" width="7.5703125" style="2" customWidth="1"/>
    <col min="8" max="8" width="14.42578125" style="2" customWidth="1"/>
    <col min="9" max="9" width="20.42578125" style="2" customWidth="1"/>
    <col min="10" max="10" width="13.28515625" style="2" customWidth="1"/>
    <col min="11" max="11" width="8.140625" style="2" customWidth="1"/>
    <col min="12" max="12" width="6" style="2" customWidth="1"/>
    <col min="13" max="13" width="6.28515625" style="3" customWidth="1"/>
    <col min="14" max="14" width="8.140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138</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3:</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488" priority="23" stopIfTrue="1" operator="equal">
      <formula>0</formula>
    </cfRule>
  </conditionalFormatting>
  <conditionalFormatting sqref="C39 C42:C59">
    <cfRule type="cellIs" dxfId="487" priority="24" stopIfTrue="1" operator="equal">
      <formula>"Middels"</formula>
    </cfRule>
    <cfRule type="cellIs" dxfId="486" priority="25" stopIfTrue="1" operator="equal">
      <formula>"Lav"</formula>
    </cfRule>
    <cfRule type="cellIs" dxfId="485" priority="26" stopIfTrue="1" operator="equal">
      <formula>"Kritisk"</formula>
    </cfRule>
  </conditionalFormatting>
  <conditionalFormatting sqref="A31:B33 G54:G65536 N2:N3 O1:U3 C35:C36 N67:N65536 G32:G42 G2:G3 G28 O8:U1048576 N28">
    <cfRule type="cellIs" dxfId="484" priority="27" stopIfTrue="1" operator="equal">
      <formula>"Middels"</formula>
    </cfRule>
    <cfRule type="cellIs" dxfId="483" priority="28" stopIfTrue="1" operator="equal">
      <formula>"Lav"</formula>
    </cfRule>
    <cfRule type="cellIs" dxfId="482" priority="29" stopIfTrue="1" operator="equal">
      <formula>"Høy"</formula>
    </cfRule>
  </conditionalFormatting>
  <conditionalFormatting sqref="N4:U5 G4:G5 O6:U7">
    <cfRule type="cellIs" dxfId="481" priority="17" stopIfTrue="1" operator="equal">
      <formula>"Middels"</formula>
    </cfRule>
    <cfRule type="cellIs" dxfId="480" priority="18" stopIfTrue="1" operator="equal">
      <formula>"Lav"</formula>
    </cfRule>
    <cfRule type="cellIs" dxfId="479" priority="19" stopIfTrue="1" operator="equal">
      <formula>"Høy"</formula>
    </cfRule>
  </conditionalFormatting>
  <conditionalFormatting sqref="G6:G7">
    <cfRule type="cellIs" dxfId="478" priority="14" stopIfTrue="1" operator="equal">
      <formula>"Middels"</formula>
    </cfRule>
    <cfRule type="cellIs" dxfId="477" priority="15" stopIfTrue="1" operator="equal">
      <formula>"Lav"</formula>
    </cfRule>
    <cfRule type="cellIs" dxfId="476" priority="16" stopIfTrue="1" operator="equal">
      <formula>"Høy"</formula>
    </cfRule>
  </conditionalFormatting>
  <conditionalFormatting sqref="G6">
    <cfRule type="cellIs" dxfId="475" priority="13" operator="equal">
      <formula>"Kritisk"</formula>
    </cfRule>
  </conditionalFormatting>
  <conditionalFormatting sqref="G8:G27">
    <cfRule type="cellIs" dxfId="474" priority="10" stopIfTrue="1" operator="equal">
      <formula>"Middels"</formula>
    </cfRule>
    <cfRule type="cellIs" dxfId="473" priority="11" stopIfTrue="1" operator="equal">
      <formula>"Lav"</formula>
    </cfRule>
    <cfRule type="cellIs" dxfId="472" priority="12" stopIfTrue="1" operator="equal">
      <formula>"Høy"</formula>
    </cfRule>
  </conditionalFormatting>
  <conditionalFormatting sqref="G8:G27">
    <cfRule type="cellIs" dxfId="471" priority="9" operator="equal">
      <formula>"Kritisk"</formula>
    </cfRule>
  </conditionalFormatting>
  <conditionalFormatting sqref="N6:N7">
    <cfRule type="cellIs" dxfId="470" priority="6" stopIfTrue="1" operator="equal">
      <formula>"Middels"</formula>
    </cfRule>
    <cfRule type="cellIs" dxfId="469" priority="7" stopIfTrue="1" operator="equal">
      <formula>"Lav"</formula>
    </cfRule>
    <cfRule type="cellIs" dxfId="468" priority="8" stopIfTrue="1" operator="equal">
      <formula>"Høy"</formula>
    </cfRule>
  </conditionalFormatting>
  <conditionalFormatting sqref="N6">
    <cfRule type="cellIs" dxfId="467" priority="5" operator="equal">
      <formula>"Kritisk"</formula>
    </cfRule>
  </conditionalFormatting>
  <conditionalFormatting sqref="N8:N27">
    <cfRule type="cellIs" dxfId="466" priority="2" stopIfTrue="1" operator="equal">
      <formula>"Middels"</formula>
    </cfRule>
    <cfRule type="cellIs" dxfId="465" priority="3" stopIfTrue="1" operator="equal">
      <formula>"Lav"</formula>
    </cfRule>
    <cfRule type="cellIs" dxfId="464" priority="4" stopIfTrue="1" operator="equal">
      <formula>"Høy"</formula>
    </cfRule>
  </conditionalFormatting>
  <conditionalFormatting sqref="N8:N27">
    <cfRule type="cellIs" dxfId="46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6"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tabColor indexed="22"/>
  </sheetPr>
  <dimension ref="A1:AE105"/>
  <sheetViews>
    <sheetView showRowColHeaders="0" zoomScaleNormal="75" workbookViewId="0">
      <pane ySplit="7" topLeftCell="A8" activePane="bottomLeft" state="frozenSplit"/>
      <selection activeCell="A142" sqref="A142:T172"/>
      <selection pane="bottomLeft" sqref="A1:D1"/>
    </sheetView>
  </sheetViews>
  <sheetFormatPr baseColWidth="10" defaultColWidth="9.140625" defaultRowHeight="14.25" x14ac:dyDescent="0.2"/>
  <cols>
    <col min="1" max="1" width="7.7109375" style="2" customWidth="1"/>
    <col min="2" max="2" width="20.42578125" style="2" customWidth="1"/>
    <col min="3" max="3" width="21.85546875" style="2" customWidth="1"/>
    <col min="4" max="4" width="19.7109375" style="2" customWidth="1"/>
    <col min="5" max="5" width="6" style="2" customWidth="1"/>
    <col min="6" max="6" width="6" style="3" customWidth="1"/>
    <col min="7" max="7" width="7.42578125" style="2" customWidth="1"/>
    <col min="8" max="8" width="15.28515625" style="2" customWidth="1"/>
    <col min="9" max="9" width="18.85546875" style="2" customWidth="1"/>
    <col min="10" max="10" width="13.28515625" style="2" customWidth="1"/>
    <col min="11" max="11" width="8.7109375" style="2" bestFit="1" customWidth="1"/>
    <col min="12" max="12" width="6" style="2" customWidth="1"/>
    <col min="13" max="13" width="6.28515625" style="3" customWidth="1"/>
    <col min="14" max="14" width="7.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140</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6"/>
      <c r="C8" s="157"/>
      <c r="D8" s="157"/>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6"/>
      <c r="C9" s="157"/>
      <c r="D9" s="157"/>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6"/>
      <c r="C10" s="157"/>
      <c r="D10" s="157"/>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6"/>
      <c r="C11" s="157"/>
      <c r="D11" s="157"/>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6"/>
      <c r="C12" s="157"/>
      <c r="D12" s="157"/>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6"/>
      <c r="C13" s="157"/>
      <c r="D13" s="157"/>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6"/>
      <c r="C14" s="157"/>
      <c r="D14" s="157"/>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6"/>
      <c r="C15" s="157"/>
      <c r="D15" s="157"/>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6"/>
      <c r="C16" s="157"/>
      <c r="D16" s="157"/>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6"/>
      <c r="C17" s="157"/>
      <c r="D17" s="157"/>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6"/>
      <c r="C18" s="157"/>
      <c r="D18" s="157"/>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6"/>
      <c r="C19" s="157"/>
      <c r="D19" s="157"/>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6"/>
      <c r="C20" s="157"/>
      <c r="D20" s="157"/>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6"/>
      <c r="C21" s="157"/>
      <c r="D21" s="157"/>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6"/>
      <c r="C22" s="157"/>
      <c r="D22" s="157"/>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6"/>
      <c r="C23" s="157"/>
      <c r="D23" s="157"/>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6"/>
      <c r="C24" s="157"/>
      <c r="D24" s="157"/>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6"/>
      <c r="C25" s="157"/>
      <c r="D25" s="157"/>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6"/>
      <c r="C26" s="157"/>
      <c r="D26" s="157"/>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6"/>
      <c r="C27" s="157"/>
      <c r="D27" s="157"/>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4:</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462" priority="26" stopIfTrue="1" operator="equal">
      <formula>0</formula>
    </cfRule>
  </conditionalFormatting>
  <conditionalFormatting sqref="C39 C42:C59">
    <cfRule type="cellIs" dxfId="461" priority="27" stopIfTrue="1" operator="equal">
      <formula>"Middels"</formula>
    </cfRule>
    <cfRule type="cellIs" dxfId="460" priority="28" stopIfTrue="1" operator="equal">
      <formula>"Lav"</formula>
    </cfRule>
    <cfRule type="cellIs" dxfId="459" priority="29" stopIfTrue="1" operator="equal">
      <formula>"Kritisk"</formula>
    </cfRule>
  </conditionalFormatting>
  <conditionalFormatting sqref="A31:B33 G54:G65536 N2:N3 O1:U3 C35:C36 N67:N65536 G32:G42 G2:G3 G28 O8:U1048576 N28">
    <cfRule type="cellIs" dxfId="458" priority="30" stopIfTrue="1" operator="equal">
      <formula>"Middels"</formula>
    </cfRule>
    <cfRule type="cellIs" dxfId="457" priority="31" stopIfTrue="1" operator="equal">
      <formula>"Lav"</formula>
    </cfRule>
    <cfRule type="cellIs" dxfId="456" priority="32" stopIfTrue="1" operator="equal">
      <formula>"Høy"</formula>
    </cfRule>
  </conditionalFormatting>
  <conditionalFormatting sqref="N4:U5 G4:G5 O6:U7">
    <cfRule type="cellIs" dxfId="455" priority="17" stopIfTrue="1" operator="equal">
      <formula>"Middels"</formula>
    </cfRule>
    <cfRule type="cellIs" dxfId="454" priority="18" stopIfTrue="1" operator="equal">
      <formula>"Lav"</formula>
    </cfRule>
    <cfRule type="cellIs" dxfId="453" priority="19" stopIfTrue="1" operator="equal">
      <formula>"Høy"</formula>
    </cfRule>
  </conditionalFormatting>
  <conditionalFormatting sqref="G6:G7">
    <cfRule type="cellIs" dxfId="452" priority="14" stopIfTrue="1" operator="equal">
      <formula>"Middels"</formula>
    </cfRule>
    <cfRule type="cellIs" dxfId="451" priority="15" stopIfTrue="1" operator="equal">
      <formula>"Lav"</formula>
    </cfRule>
    <cfRule type="cellIs" dxfId="450" priority="16" stopIfTrue="1" operator="equal">
      <formula>"Høy"</formula>
    </cfRule>
  </conditionalFormatting>
  <conditionalFormatting sqref="G6">
    <cfRule type="cellIs" dxfId="449" priority="13" operator="equal">
      <formula>"Kritisk"</formula>
    </cfRule>
  </conditionalFormatting>
  <conditionalFormatting sqref="G8:G27">
    <cfRule type="cellIs" dxfId="448" priority="10" stopIfTrue="1" operator="equal">
      <formula>"Middels"</formula>
    </cfRule>
    <cfRule type="cellIs" dxfId="447" priority="11" stopIfTrue="1" operator="equal">
      <formula>"Lav"</formula>
    </cfRule>
    <cfRule type="cellIs" dxfId="446" priority="12" stopIfTrue="1" operator="equal">
      <formula>"Høy"</formula>
    </cfRule>
  </conditionalFormatting>
  <conditionalFormatting sqref="G8:G27">
    <cfRule type="cellIs" dxfId="445" priority="9" operator="equal">
      <formula>"Kritisk"</formula>
    </cfRule>
  </conditionalFormatting>
  <conditionalFormatting sqref="N6:N7">
    <cfRule type="cellIs" dxfId="444" priority="6" stopIfTrue="1" operator="equal">
      <formula>"Middels"</formula>
    </cfRule>
    <cfRule type="cellIs" dxfId="443" priority="7" stopIfTrue="1" operator="equal">
      <formula>"Lav"</formula>
    </cfRule>
    <cfRule type="cellIs" dxfId="442" priority="8" stopIfTrue="1" operator="equal">
      <formula>"Høy"</formula>
    </cfRule>
  </conditionalFormatting>
  <conditionalFormatting sqref="N6">
    <cfRule type="cellIs" dxfId="441" priority="5" operator="equal">
      <formula>"Kritisk"</formula>
    </cfRule>
  </conditionalFormatting>
  <conditionalFormatting sqref="N8:N27">
    <cfRule type="cellIs" dxfId="440" priority="2" stopIfTrue="1" operator="equal">
      <formula>"Middels"</formula>
    </cfRule>
    <cfRule type="cellIs" dxfId="439" priority="3" stopIfTrue="1" operator="equal">
      <formula>"Lav"</formula>
    </cfRule>
    <cfRule type="cellIs" dxfId="438" priority="4" stopIfTrue="1" operator="equal">
      <formula>"Høy"</formula>
    </cfRule>
  </conditionalFormatting>
  <conditionalFormatting sqref="N8:N27">
    <cfRule type="cellIs" dxfId="437"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2">
    <tabColor indexed="22"/>
  </sheetPr>
  <dimension ref="A1:AE172"/>
  <sheetViews>
    <sheetView showRowColHeaders="0" zoomScaleNormal="75" workbookViewId="0">
      <pane ySplit="7" topLeftCell="A8" activePane="bottomLeft" state="frozenSplit"/>
      <selection activeCell="A142" sqref="A142:T172"/>
      <selection pane="bottomLeft" sqref="A1:D1"/>
    </sheetView>
  </sheetViews>
  <sheetFormatPr baseColWidth="10" defaultColWidth="9.140625" defaultRowHeight="14.25" x14ac:dyDescent="0.2"/>
  <cols>
    <col min="1" max="1" width="7.7109375" style="2" customWidth="1"/>
    <col min="2" max="2" width="21.7109375" style="2" customWidth="1"/>
    <col min="3" max="3" width="23.7109375" style="2" customWidth="1"/>
    <col min="4" max="4" width="24.28515625" style="2" customWidth="1"/>
    <col min="5" max="5" width="6" style="2" customWidth="1"/>
    <col min="6" max="6" width="6" style="3" customWidth="1"/>
    <col min="7" max="7" width="8" style="2" bestFit="1" customWidth="1"/>
    <col min="8" max="8" width="15.28515625" style="2" customWidth="1"/>
    <col min="9" max="9" width="21.7109375" style="2" customWidth="1"/>
    <col min="10" max="10" width="13.2851562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58" t="s">
        <v>37</v>
      </c>
      <c r="B1" s="258"/>
      <c r="C1" s="258"/>
      <c r="D1" s="258"/>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123</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resultatkrav nr 5:</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row r="142" spans="1:20" x14ac:dyDescent="0.2">
      <c r="A142" s="181"/>
      <c r="B142" s="181"/>
      <c r="C142" s="181"/>
      <c r="D142" s="181"/>
      <c r="E142" s="181"/>
      <c r="F142" s="181"/>
      <c r="G142" s="181"/>
      <c r="H142" s="181"/>
      <c r="I142" s="181"/>
      <c r="J142" s="181"/>
      <c r="K142" s="181"/>
      <c r="L142" s="181"/>
      <c r="M142" s="181"/>
      <c r="N142" s="181"/>
      <c r="O142" s="181"/>
      <c r="P142" s="181"/>
      <c r="Q142" s="181"/>
      <c r="R142" s="181"/>
      <c r="S142" s="181"/>
      <c r="T142" s="181"/>
    </row>
    <row r="143" spans="1:20" ht="15" x14ac:dyDescent="0.2">
      <c r="A143" s="87"/>
      <c r="B143" s="87"/>
      <c r="C143" s="87"/>
      <c r="D143" s="87"/>
      <c r="E143" s="87"/>
      <c r="F143" s="87"/>
      <c r="G143" s="87"/>
      <c r="H143" s="87"/>
      <c r="I143" s="87"/>
      <c r="J143" s="87"/>
      <c r="K143" s="87"/>
      <c r="L143" s="87"/>
      <c r="M143" s="87"/>
      <c r="N143" s="87"/>
      <c r="O143" s="87"/>
      <c r="P143" s="87"/>
      <c r="Q143" s="87"/>
      <c r="R143" s="87"/>
      <c r="S143" s="87"/>
      <c r="T143" s="87"/>
    </row>
    <row r="144" spans="1:20" x14ac:dyDescent="0.2">
      <c r="A144" s="181"/>
      <c r="B144" s="181"/>
      <c r="C144" s="181"/>
      <c r="D144" s="181"/>
      <c r="E144" s="181"/>
      <c r="F144" s="181"/>
      <c r="G144" s="181"/>
      <c r="H144" s="181"/>
      <c r="I144" s="181"/>
      <c r="J144" s="181"/>
      <c r="K144" s="181"/>
      <c r="L144" s="181"/>
      <c r="M144" s="181"/>
      <c r="N144" s="181"/>
      <c r="O144" s="181"/>
      <c r="P144" s="181"/>
      <c r="Q144" s="181"/>
      <c r="R144" s="181"/>
      <c r="S144" s="181"/>
      <c r="T144" s="181"/>
    </row>
    <row r="145" spans="1:20" x14ac:dyDescent="0.2">
      <c r="A145" s="181"/>
      <c r="B145" s="181"/>
      <c r="C145" s="181"/>
      <c r="D145" s="181"/>
      <c r="E145" s="181"/>
      <c r="F145" s="181"/>
      <c r="G145" s="181"/>
      <c r="H145" s="181"/>
      <c r="I145" s="181"/>
      <c r="J145" s="181"/>
      <c r="K145" s="181"/>
      <c r="L145" s="181"/>
      <c r="M145" s="181"/>
      <c r="N145" s="181"/>
      <c r="O145" s="181"/>
      <c r="P145" s="181"/>
      <c r="Q145" s="181"/>
      <c r="R145" s="181"/>
      <c r="S145" s="181"/>
      <c r="T145" s="181"/>
    </row>
    <row r="146" spans="1:20" x14ac:dyDescent="0.2">
      <c r="A146" s="181"/>
      <c r="B146" s="181"/>
      <c r="C146" s="181"/>
      <c r="D146" s="181"/>
      <c r="E146" s="181"/>
      <c r="F146" s="181"/>
      <c r="G146" s="181"/>
      <c r="H146" s="181"/>
      <c r="I146" s="181"/>
      <c r="J146" s="181"/>
      <c r="K146" s="181"/>
      <c r="L146" s="181"/>
      <c r="M146" s="181"/>
      <c r="N146" s="181"/>
      <c r="O146" s="181"/>
      <c r="P146" s="181"/>
      <c r="Q146" s="181"/>
      <c r="R146" s="181"/>
      <c r="S146" s="181"/>
      <c r="T146" s="181"/>
    </row>
    <row r="147" spans="1:20" x14ac:dyDescent="0.2">
      <c r="A147" s="181"/>
      <c r="B147" s="181"/>
      <c r="C147" s="181"/>
      <c r="D147" s="181"/>
      <c r="E147" s="181"/>
      <c r="F147" s="181"/>
      <c r="G147" s="181"/>
      <c r="H147" s="181"/>
      <c r="I147" s="181"/>
      <c r="J147" s="181"/>
      <c r="K147" s="181"/>
      <c r="L147" s="181"/>
      <c r="M147" s="181"/>
      <c r="N147" s="181"/>
      <c r="O147" s="181"/>
      <c r="P147" s="181"/>
      <c r="Q147" s="181"/>
      <c r="R147" s="181"/>
      <c r="S147" s="181"/>
      <c r="T147" s="181"/>
    </row>
    <row r="148" spans="1:20" x14ac:dyDescent="0.2">
      <c r="A148" s="181"/>
      <c r="B148" s="181"/>
      <c r="C148" s="181"/>
      <c r="D148" s="181"/>
      <c r="E148" s="181"/>
      <c r="F148" s="181"/>
      <c r="G148" s="181"/>
      <c r="H148" s="181"/>
      <c r="I148" s="181"/>
      <c r="J148" s="181"/>
      <c r="K148" s="181"/>
      <c r="L148" s="181"/>
      <c r="M148" s="181"/>
      <c r="N148" s="181"/>
      <c r="O148" s="181"/>
      <c r="P148" s="181"/>
      <c r="Q148" s="181"/>
      <c r="R148" s="181"/>
      <c r="S148" s="181"/>
      <c r="T148" s="181"/>
    </row>
    <row r="149" spans="1:20" x14ac:dyDescent="0.2">
      <c r="A149" s="181"/>
      <c r="B149" s="181"/>
      <c r="C149" s="181"/>
      <c r="D149" s="181"/>
      <c r="E149" s="181"/>
      <c r="F149" s="181"/>
      <c r="G149" s="181"/>
      <c r="H149" s="181"/>
      <c r="I149" s="181"/>
      <c r="J149" s="181"/>
      <c r="K149" s="181"/>
      <c r="L149" s="181"/>
      <c r="M149" s="181"/>
      <c r="N149" s="181"/>
      <c r="O149" s="181"/>
      <c r="P149" s="181"/>
      <c r="Q149" s="181"/>
      <c r="R149" s="181"/>
      <c r="S149" s="181"/>
      <c r="T149" s="181"/>
    </row>
    <row r="150" spans="1:20" x14ac:dyDescent="0.2">
      <c r="A150" s="181"/>
      <c r="B150" s="181"/>
      <c r="C150" s="181"/>
      <c r="D150" s="181"/>
      <c r="E150" s="181"/>
      <c r="F150" s="181"/>
      <c r="G150" s="181"/>
      <c r="H150" s="181"/>
      <c r="I150" s="181"/>
      <c r="J150" s="181"/>
      <c r="K150" s="181"/>
      <c r="L150" s="181"/>
      <c r="M150" s="181"/>
      <c r="N150" s="181"/>
      <c r="O150" s="181"/>
      <c r="P150" s="181"/>
      <c r="Q150" s="181"/>
      <c r="R150" s="181"/>
      <c r="S150" s="181"/>
      <c r="T150" s="181"/>
    </row>
    <row r="151" spans="1:20" x14ac:dyDescent="0.2">
      <c r="A151" s="181"/>
      <c r="B151" s="181"/>
      <c r="C151" s="181"/>
      <c r="D151" s="181"/>
      <c r="E151" s="181"/>
      <c r="F151" s="181"/>
      <c r="G151" s="181"/>
      <c r="H151" s="181"/>
      <c r="I151" s="181"/>
      <c r="J151" s="181"/>
      <c r="K151" s="181"/>
      <c r="L151" s="181"/>
      <c r="M151" s="181"/>
      <c r="N151" s="181"/>
      <c r="O151" s="181"/>
      <c r="P151" s="181"/>
      <c r="Q151" s="181"/>
      <c r="R151" s="181"/>
      <c r="S151" s="181"/>
      <c r="T151" s="181"/>
    </row>
    <row r="152" spans="1:20" x14ac:dyDescent="0.2">
      <c r="A152" s="181"/>
      <c r="B152" s="181"/>
      <c r="C152" s="181"/>
      <c r="D152" s="181"/>
      <c r="E152" s="181"/>
      <c r="F152" s="181"/>
      <c r="G152" s="181"/>
      <c r="H152" s="181"/>
      <c r="I152" s="181"/>
      <c r="J152" s="181"/>
      <c r="K152" s="181"/>
      <c r="L152" s="181"/>
      <c r="M152" s="181"/>
      <c r="N152" s="181"/>
      <c r="O152" s="181"/>
      <c r="P152" s="181"/>
      <c r="Q152" s="181"/>
      <c r="R152" s="181"/>
      <c r="S152" s="181"/>
      <c r="T152" s="181"/>
    </row>
    <row r="153" spans="1:20" x14ac:dyDescent="0.2">
      <c r="A153" s="181"/>
      <c r="B153" s="181"/>
      <c r="C153" s="181"/>
      <c r="D153" s="181"/>
      <c r="E153" s="181"/>
      <c r="F153" s="181"/>
      <c r="G153" s="181"/>
      <c r="H153" s="181"/>
      <c r="I153" s="181"/>
      <c r="J153" s="181"/>
      <c r="K153" s="181"/>
      <c r="L153" s="181"/>
      <c r="M153" s="181"/>
      <c r="N153" s="181"/>
      <c r="O153" s="181"/>
      <c r="P153" s="181"/>
      <c r="Q153" s="181"/>
      <c r="R153" s="181"/>
      <c r="S153" s="181"/>
      <c r="T153" s="181"/>
    </row>
    <row r="154" spans="1:20" x14ac:dyDescent="0.2">
      <c r="A154" s="181"/>
      <c r="B154" s="181"/>
      <c r="C154" s="181"/>
      <c r="D154" s="181"/>
      <c r="E154" s="181"/>
      <c r="F154" s="181"/>
      <c r="G154" s="181"/>
      <c r="H154" s="181"/>
      <c r="I154" s="181"/>
      <c r="J154" s="181"/>
      <c r="K154" s="181"/>
      <c r="L154" s="181"/>
      <c r="M154" s="181"/>
      <c r="N154" s="181"/>
      <c r="O154" s="181"/>
      <c r="P154" s="181"/>
      <c r="Q154" s="181"/>
      <c r="R154" s="181"/>
      <c r="S154" s="181"/>
      <c r="T154" s="181"/>
    </row>
    <row r="155" spans="1:20" x14ac:dyDescent="0.2">
      <c r="A155" s="181"/>
      <c r="B155" s="181"/>
      <c r="C155" s="181"/>
      <c r="D155" s="181"/>
      <c r="E155" s="181"/>
      <c r="F155" s="181"/>
      <c r="G155" s="181"/>
      <c r="H155" s="181"/>
      <c r="I155" s="181"/>
      <c r="J155" s="181"/>
      <c r="K155" s="181"/>
      <c r="L155" s="181"/>
      <c r="M155" s="181"/>
      <c r="N155" s="181"/>
      <c r="O155" s="181"/>
      <c r="P155" s="181"/>
      <c r="Q155" s="181"/>
      <c r="R155" s="181"/>
      <c r="S155" s="181"/>
      <c r="T155" s="181"/>
    </row>
    <row r="156" spans="1:20" x14ac:dyDescent="0.2">
      <c r="A156" s="181"/>
      <c r="B156" s="181"/>
      <c r="C156" s="181"/>
      <c r="D156" s="181"/>
      <c r="E156" s="181"/>
      <c r="F156" s="181"/>
      <c r="G156" s="181"/>
      <c r="H156" s="181"/>
      <c r="I156" s="181"/>
      <c r="J156" s="181"/>
      <c r="K156" s="181"/>
      <c r="L156" s="181"/>
      <c r="M156" s="181"/>
      <c r="N156" s="181"/>
      <c r="O156" s="181"/>
      <c r="P156" s="181"/>
      <c r="Q156" s="181"/>
      <c r="R156" s="181"/>
      <c r="S156" s="181"/>
      <c r="T156" s="181"/>
    </row>
    <row r="157" spans="1:20" x14ac:dyDescent="0.2">
      <c r="A157" s="181"/>
      <c r="B157" s="181"/>
      <c r="C157" s="181"/>
      <c r="D157" s="181"/>
      <c r="E157" s="181"/>
      <c r="F157" s="181"/>
      <c r="G157" s="181"/>
      <c r="H157" s="181"/>
      <c r="I157" s="181"/>
      <c r="J157" s="181"/>
      <c r="K157" s="181"/>
      <c r="L157" s="181"/>
      <c r="M157" s="181"/>
      <c r="N157" s="181"/>
      <c r="O157" s="181"/>
      <c r="P157" s="181"/>
      <c r="Q157" s="181"/>
      <c r="R157" s="181"/>
      <c r="S157" s="181"/>
      <c r="T157" s="181"/>
    </row>
    <row r="158" spans="1:20" x14ac:dyDescent="0.2">
      <c r="A158" s="181"/>
      <c r="B158" s="181"/>
      <c r="C158" s="181"/>
      <c r="D158" s="181"/>
      <c r="E158" s="181"/>
      <c r="F158" s="181"/>
      <c r="G158" s="181"/>
      <c r="H158" s="181"/>
      <c r="I158" s="181"/>
      <c r="J158" s="181"/>
      <c r="K158" s="181"/>
      <c r="L158" s="181"/>
      <c r="M158" s="181"/>
      <c r="N158" s="181"/>
      <c r="O158" s="181"/>
      <c r="P158" s="181"/>
      <c r="Q158" s="181"/>
      <c r="R158" s="181"/>
      <c r="S158" s="181"/>
      <c r="T158" s="181"/>
    </row>
    <row r="159" spans="1:20" x14ac:dyDescent="0.2">
      <c r="A159" s="181"/>
      <c r="B159" s="181"/>
      <c r="C159" s="181"/>
      <c r="D159" s="181"/>
      <c r="E159" s="181"/>
      <c r="F159" s="181"/>
      <c r="G159" s="181"/>
      <c r="H159" s="181"/>
      <c r="I159" s="181"/>
      <c r="J159" s="181"/>
      <c r="K159" s="181"/>
      <c r="L159" s="181"/>
      <c r="M159" s="181"/>
      <c r="N159" s="181"/>
      <c r="O159" s="181"/>
      <c r="P159" s="181"/>
      <c r="Q159" s="181"/>
      <c r="R159" s="181"/>
      <c r="S159" s="181"/>
      <c r="T159" s="181"/>
    </row>
    <row r="160" spans="1:20" x14ac:dyDescent="0.2">
      <c r="A160" s="181"/>
      <c r="B160" s="181"/>
      <c r="C160" s="181"/>
      <c r="D160" s="181"/>
      <c r="E160" s="181"/>
      <c r="F160" s="181"/>
      <c r="G160" s="181"/>
      <c r="H160" s="181"/>
      <c r="I160" s="181"/>
      <c r="J160" s="181"/>
      <c r="K160" s="181"/>
      <c r="L160" s="181"/>
      <c r="M160" s="181"/>
      <c r="N160" s="181"/>
      <c r="O160" s="181"/>
      <c r="P160" s="181"/>
      <c r="Q160" s="181"/>
      <c r="R160" s="181"/>
      <c r="S160" s="181"/>
      <c r="T160" s="181"/>
    </row>
    <row r="161" spans="1:20" x14ac:dyDescent="0.2">
      <c r="A161" s="181"/>
      <c r="B161" s="181"/>
      <c r="C161" s="181"/>
      <c r="D161" s="181"/>
      <c r="E161" s="181"/>
      <c r="F161" s="181"/>
      <c r="G161" s="181"/>
      <c r="H161" s="181"/>
      <c r="I161" s="181"/>
      <c r="J161" s="181"/>
      <c r="K161" s="181"/>
      <c r="L161" s="181"/>
      <c r="M161" s="181"/>
      <c r="N161" s="181"/>
      <c r="O161" s="181"/>
      <c r="P161" s="181"/>
      <c r="Q161" s="181"/>
      <c r="R161" s="181"/>
      <c r="S161" s="181"/>
      <c r="T161" s="181"/>
    </row>
    <row r="162" spans="1:20" x14ac:dyDescent="0.2">
      <c r="A162" s="181"/>
      <c r="B162" s="181"/>
      <c r="C162" s="181"/>
      <c r="D162" s="181"/>
      <c r="E162" s="181"/>
      <c r="F162" s="181"/>
      <c r="G162" s="181"/>
      <c r="H162" s="181"/>
      <c r="I162" s="181"/>
      <c r="J162" s="181"/>
      <c r="K162" s="181"/>
      <c r="L162" s="181"/>
      <c r="M162" s="181"/>
      <c r="N162" s="181"/>
      <c r="O162" s="181"/>
      <c r="P162" s="181"/>
      <c r="Q162" s="181"/>
      <c r="R162" s="181"/>
      <c r="S162" s="181"/>
      <c r="T162" s="181"/>
    </row>
    <row r="163" spans="1:20" x14ac:dyDescent="0.2">
      <c r="A163" s="181"/>
      <c r="B163" s="181"/>
      <c r="C163" s="181"/>
      <c r="D163" s="181"/>
      <c r="E163" s="181"/>
      <c r="F163" s="181"/>
      <c r="G163" s="181"/>
      <c r="H163" s="181"/>
      <c r="I163" s="181"/>
      <c r="J163" s="181"/>
      <c r="K163" s="181"/>
      <c r="L163" s="181"/>
      <c r="M163" s="181"/>
      <c r="N163" s="181"/>
      <c r="O163" s="181"/>
      <c r="P163" s="181"/>
      <c r="Q163" s="181"/>
      <c r="R163" s="181"/>
      <c r="S163" s="181"/>
      <c r="T163" s="181"/>
    </row>
    <row r="164" spans="1:20" x14ac:dyDescent="0.2">
      <c r="A164" s="181"/>
      <c r="B164" s="181"/>
      <c r="C164" s="181"/>
      <c r="D164" s="181"/>
      <c r="E164" s="181"/>
      <c r="F164" s="181"/>
      <c r="G164" s="181"/>
      <c r="H164" s="181"/>
      <c r="I164" s="181"/>
      <c r="J164" s="181"/>
      <c r="K164" s="181"/>
      <c r="L164" s="181"/>
      <c r="M164" s="181"/>
      <c r="N164" s="181"/>
      <c r="O164" s="181"/>
      <c r="P164" s="181"/>
      <c r="Q164" s="181"/>
      <c r="R164" s="181"/>
      <c r="S164" s="181"/>
      <c r="T164" s="181"/>
    </row>
    <row r="165" spans="1:20" ht="15" x14ac:dyDescent="0.2">
      <c r="A165" s="87"/>
      <c r="B165" s="87"/>
      <c r="C165" s="87"/>
      <c r="D165" s="87"/>
      <c r="E165" s="87"/>
      <c r="F165" s="87"/>
      <c r="G165" s="87"/>
      <c r="H165" s="87"/>
      <c r="I165" s="87"/>
      <c r="J165" s="87"/>
      <c r="K165" s="87"/>
      <c r="L165" s="87"/>
      <c r="M165" s="87"/>
      <c r="N165" s="87"/>
      <c r="O165" s="87"/>
      <c r="P165" s="87"/>
      <c r="Q165" s="87"/>
      <c r="R165" s="87"/>
      <c r="S165" s="87"/>
      <c r="T165" s="87"/>
    </row>
    <row r="166" spans="1:20" x14ac:dyDescent="0.2">
      <c r="A166" s="181"/>
      <c r="B166" s="181"/>
      <c r="C166" s="181"/>
      <c r="D166" s="181"/>
      <c r="E166" s="181"/>
      <c r="F166" s="181"/>
      <c r="G166" s="181"/>
      <c r="H166" s="181"/>
      <c r="I166" s="181"/>
      <c r="J166" s="181"/>
      <c r="K166" s="181"/>
      <c r="L166" s="181"/>
      <c r="M166" s="181"/>
      <c r="N166" s="181"/>
      <c r="O166" s="181"/>
      <c r="P166" s="181"/>
      <c r="Q166" s="181"/>
      <c r="R166" s="181"/>
      <c r="S166" s="181"/>
      <c r="T166" s="181"/>
    </row>
    <row r="167" spans="1:20" x14ac:dyDescent="0.2">
      <c r="A167" s="181"/>
      <c r="B167" s="181"/>
      <c r="C167" s="181"/>
      <c r="D167" s="181"/>
      <c r="E167" s="181"/>
      <c r="F167" s="181"/>
      <c r="G167" s="181"/>
      <c r="H167" s="181"/>
      <c r="I167" s="181"/>
      <c r="J167" s="181"/>
      <c r="K167" s="181"/>
      <c r="L167" s="181"/>
      <c r="M167" s="181"/>
      <c r="N167" s="181"/>
      <c r="O167" s="181"/>
      <c r="P167" s="181"/>
      <c r="Q167" s="181"/>
      <c r="R167" s="181"/>
      <c r="S167" s="181"/>
      <c r="T167" s="181"/>
    </row>
    <row r="168" spans="1:20" x14ac:dyDescent="0.2">
      <c r="A168" s="181"/>
      <c r="B168" s="181"/>
      <c r="C168" s="181"/>
      <c r="D168" s="181"/>
      <c r="E168" s="181"/>
      <c r="F168" s="181"/>
      <c r="G168" s="181"/>
      <c r="H168" s="181"/>
      <c r="I168" s="181"/>
      <c r="J168" s="181"/>
      <c r="K168" s="181"/>
      <c r="L168" s="181"/>
      <c r="M168" s="181"/>
      <c r="N168" s="181"/>
      <c r="O168" s="181"/>
      <c r="P168" s="181"/>
      <c r="Q168" s="181"/>
      <c r="R168" s="181"/>
      <c r="S168" s="181"/>
      <c r="T168" s="181"/>
    </row>
    <row r="169" spans="1:20" x14ac:dyDescent="0.2">
      <c r="A169" s="181"/>
      <c r="B169" s="181"/>
      <c r="C169" s="181"/>
      <c r="D169" s="181"/>
      <c r="E169" s="181"/>
      <c r="F169" s="181"/>
      <c r="G169" s="181"/>
      <c r="H169" s="181"/>
      <c r="I169" s="181"/>
      <c r="J169" s="181"/>
      <c r="K169" s="181"/>
      <c r="L169" s="181"/>
      <c r="M169" s="181"/>
      <c r="N169" s="181"/>
      <c r="O169" s="181"/>
      <c r="P169" s="181"/>
      <c r="Q169" s="181"/>
      <c r="R169" s="181"/>
      <c r="S169" s="181"/>
      <c r="T169" s="181"/>
    </row>
    <row r="170" spans="1:20" x14ac:dyDescent="0.2">
      <c r="A170" s="181"/>
      <c r="B170" s="181"/>
      <c r="C170" s="181"/>
      <c r="D170" s="181"/>
      <c r="E170" s="181"/>
      <c r="F170" s="181"/>
      <c r="G170" s="181"/>
      <c r="H170" s="181"/>
      <c r="I170" s="181"/>
      <c r="J170" s="181"/>
      <c r="K170" s="181"/>
      <c r="L170" s="181"/>
      <c r="M170" s="181"/>
      <c r="N170" s="181"/>
      <c r="O170" s="181"/>
      <c r="P170" s="181"/>
      <c r="Q170" s="181"/>
      <c r="R170" s="181"/>
      <c r="S170" s="181"/>
      <c r="T170" s="181"/>
    </row>
    <row r="171" spans="1:20" x14ac:dyDescent="0.2">
      <c r="A171" s="181"/>
      <c r="B171" s="181"/>
      <c r="C171" s="181"/>
      <c r="D171" s="181"/>
      <c r="E171" s="181"/>
      <c r="F171" s="181"/>
      <c r="G171" s="181"/>
      <c r="H171" s="181"/>
      <c r="I171" s="181"/>
      <c r="J171" s="181"/>
      <c r="K171" s="181"/>
      <c r="L171" s="181"/>
      <c r="M171" s="181"/>
      <c r="N171" s="181"/>
      <c r="O171" s="181"/>
      <c r="P171" s="181"/>
      <c r="Q171" s="181"/>
      <c r="R171" s="181"/>
      <c r="S171" s="181"/>
      <c r="T171" s="181"/>
    </row>
    <row r="172" spans="1:20" x14ac:dyDescent="0.2">
      <c r="A172" s="181"/>
      <c r="B172" s="181"/>
      <c r="C172" s="181"/>
      <c r="D172" s="181"/>
      <c r="E172" s="181"/>
      <c r="F172" s="181"/>
      <c r="G172" s="181"/>
      <c r="H172" s="181"/>
      <c r="I172" s="181"/>
      <c r="J172" s="181"/>
      <c r="K172" s="181"/>
      <c r="L172" s="181"/>
      <c r="M172" s="181"/>
      <c r="N172" s="181"/>
      <c r="O172" s="181"/>
      <c r="P172" s="181"/>
      <c r="Q172" s="181"/>
      <c r="R172" s="181"/>
      <c r="S172" s="181"/>
      <c r="T172" s="18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436" priority="31" stopIfTrue="1" operator="equal">
      <formula>0</formula>
    </cfRule>
  </conditionalFormatting>
  <conditionalFormatting sqref="C39 C42:C59">
    <cfRule type="cellIs" dxfId="435" priority="32" stopIfTrue="1" operator="equal">
      <formula>"Middels"</formula>
    </cfRule>
    <cfRule type="cellIs" dxfId="434" priority="33" stopIfTrue="1" operator="equal">
      <formula>"Lav"</formula>
    </cfRule>
    <cfRule type="cellIs" dxfId="433" priority="34" stopIfTrue="1" operator="equal">
      <formula>"Kritisk"</formula>
    </cfRule>
  </conditionalFormatting>
  <conditionalFormatting sqref="A31:B33 G54:G141 N2:N3 O1:U3 C35:C36 N67:N141 G32:G42 G2:G3 G28 O8:U141 N28 O173:U1048576 U142:U172 N173:N65536 G173:G65536">
    <cfRule type="cellIs" dxfId="432" priority="35" stopIfTrue="1" operator="equal">
      <formula>"Middels"</formula>
    </cfRule>
    <cfRule type="cellIs" dxfId="431" priority="36" stopIfTrue="1" operator="equal">
      <formula>"Lav"</formula>
    </cfRule>
    <cfRule type="cellIs" dxfId="430" priority="37" stopIfTrue="1" operator="equal">
      <formula>"Høy"</formula>
    </cfRule>
  </conditionalFormatting>
  <conditionalFormatting sqref="N4:U5 G4:G5 O6:U7">
    <cfRule type="cellIs" dxfId="429" priority="25" stopIfTrue="1" operator="equal">
      <formula>"Middels"</formula>
    </cfRule>
    <cfRule type="cellIs" dxfId="428" priority="26" stopIfTrue="1" operator="equal">
      <formula>"Lav"</formula>
    </cfRule>
    <cfRule type="cellIs" dxfId="427" priority="27" stopIfTrue="1" operator="equal">
      <formula>"Høy"</formula>
    </cfRule>
  </conditionalFormatting>
  <conditionalFormatting sqref="A142:T143 A164:T165">
    <cfRule type="cellIs" dxfId="426" priority="22" stopIfTrue="1" operator="equal">
      <formula>"Middels"</formula>
    </cfRule>
    <cfRule type="cellIs" dxfId="425" priority="23" stopIfTrue="1" operator="equal">
      <formula>"Lav"</formula>
    </cfRule>
    <cfRule type="cellIs" dxfId="424" priority="24" stopIfTrue="1" operator="equal">
      <formula>"Høy"</formula>
    </cfRule>
  </conditionalFormatting>
  <conditionalFormatting sqref="A142:T142 A164:T164">
    <cfRule type="cellIs" dxfId="423" priority="21" operator="equal">
      <formula>"Kritisk"</formula>
    </cfRule>
  </conditionalFormatting>
  <conditionalFormatting sqref="A144:T163 A166:T172">
    <cfRule type="cellIs" dxfId="422" priority="18" stopIfTrue="1" operator="equal">
      <formula>"Middels"</formula>
    </cfRule>
    <cfRule type="cellIs" dxfId="421" priority="19" stopIfTrue="1" operator="equal">
      <formula>"Lav"</formula>
    </cfRule>
    <cfRule type="cellIs" dxfId="420" priority="20" stopIfTrue="1" operator="equal">
      <formula>"Høy"</formula>
    </cfRule>
  </conditionalFormatting>
  <conditionalFormatting sqref="A144:T163 A166:T172">
    <cfRule type="cellIs" dxfId="419" priority="17" operator="equal">
      <formula>"Kritisk"</formula>
    </cfRule>
  </conditionalFormatting>
  <conditionalFormatting sqref="G6:G7">
    <cfRule type="cellIs" dxfId="418" priority="14" stopIfTrue="1" operator="equal">
      <formula>"Middels"</formula>
    </cfRule>
    <cfRule type="cellIs" dxfId="417" priority="15" stopIfTrue="1" operator="equal">
      <formula>"Lav"</formula>
    </cfRule>
    <cfRule type="cellIs" dxfId="416" priority="16" stopIfTrue="1" operator="equal">
      <formula>"Høy"</formula>
    </cfRule>
  </conditionalFormatting>
  <conditionalFormatting sqref="G6">
    <cfRule type="cellIs" dxfId="415" priority="13" operator="equal">
      <formula>"Kritisk"</formula>
    </cfRule>
  </conditionalFormatting>
  <conditionalFormatting sqref="G8:G27">
    <cfRule type="cellIs" dxfId="414" priority="10" stopIfTrue="1" operator="equal">
      <formula>"Middels"</formula>
    </cfRule>
    <cfRule type="cellIs" dxfId="413" priority="11" stopIfTrue="1" operator="equal">
      <formula>"Lav"</formula>
    </cfRule>
    <cfRule type="cellIs" dxfId="412" priority="12" stopIfTrue="1" operator="equal">
      <formula>"Høy"</formula>
    </cfRule>
  </conditionalFormatting>
  <conditionalFormatting sqref="G8:G27">
    <cfRule type="cellIs" dxfId="411" priority="9" operator="equal">
      <formula>"Kritisk"</formula>
    </cfRule>
  </conditionalFormatting>
  <conditionalFormatting sqref="N6:N7">
    <cfRule type="cellIs" dxfId="410" priority="6" stopIfTrue="1" operator="equal">
      <formula>"Middels"</formula>
    </cfRule>
    <cfRule type="cellIs" dxfId="409" priority="7" stopIfTrue="1" operator="equal">
      <formula>"Lav"</formula>
    </cfRule>
    <cfRule type="cellIs" dxfId="408" priority="8" stopIfTrue="1" operator="equal">
      <formula>"Høy"</formula>
    </cfRule>
  </conditionalFormatting>
  <conditionalFormatting sqref="N6">
    <cfRule type="cellIs" dxfId="407" priority="5" operator="equal">
      <formula>"Kritisk"</formula>
    </cfRule>
  </conditionalFormatting>
  <conditionalFormatting sqref="N8:N27">
    <cfRule type="cellIs" dxfId="406" priority="2" stopIfTrue="1" operator="equal">
      <formula>"Middels"</formula>
    </cfRule>
    <cfRule type="cellIs" dxfId="405" priority="3" stopIfTrue="1" operator="equal">
      <formula>"Lav"</formula>
    </cfRule>
    <cfRule type="cellIs" dxfId="404" priority="4" stopIfTrue="1" operator="equal">
      <formula>"Høy"</formula>
    </cfRule>
  </conditionalFormatting>
  <conditionalFormatting sqref="N8:N27">
    <cfRule type="cellIs" dxfId="40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18.85546875" style="2" customWidth="1"/>
    <col min="3" max="3" width="21" style="2" customWidth="1"/>
    <col min="4" max="4" width="19.85546875" style="2" customWidth="1"/>
    <col min="5" max="5" width="6" style="2" customWidth="1"/>
    <col min="6" max="6" width="6" style="3" customWidth="1"/>
    <col min="7" max="7" width="8" style="2" bestFit="1" customWidth="1"/>
    <col min="8" max="8" width="15.28515625" style="2" customWidth="1"/>
    <col min="9" max="9" width="19.5703125" style="2" customWidth="1"/>
    <col min="10" max="10" width="13.28515625" style="2" customWidth="1"/>
    <col min="11" max="11" width="8.7109375" style="2" bestFit="1" customWidth="1"/>
    <col min="12" max="12" width="6" style="2" customWidth="1"/>
    <col min="13" max="13" width="6.28515625" style="3" customWidth="1"/>
    <col min="14" max="14" width="8.140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141</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6:</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402" priority="23" stopIfTrue="1" operator="equal">
      <formula>0</formula>
    </cfRule>
  </conditionalFormatting>
  <conditionalFormatting sqref="C39 C42:C59">
    <cfRule type="cellIs" dxfId="401" priority="24" stopIfTrue="1" operator="equal">
      <formula>"Middels"</formula>
    </cfRule>
    <cfRule type="cellIs" dxfId="400" priority="25" stopIfTrue="1" operator="equal">
      <formula>"Lav"</formula>
    </cfRule>
    <cfRule type="cellIs" dxfId="399" priority="26" stopIfTrue="1" operator="equal">
      <formula>"Kritisk"</formula>
    </cfRule>
  </conditionalFormatting>
  <conditionalFormatting sqref="A31:B33 G54:G65536 N2:N3 O1:U3 C35:C36 N67:N65536 G32:G42 G2:G3 G28 O8:U1048576 N28">
    <cfRule type="cellIs" dxfId="398" priority="27" stopIfTrue="1" operator="equal">
      <formula>"Middels"</formula>
    </cfRule>
    <cfRule type="cellIs" dxfId="397" priority="28" stopIfTrue="1" operator="equal">
      <formula>"Lav"</formula>
    </cfRule>
    <cfRule type="cellIs" dxfId="396" priority="29" stopIfTrue="1" operator="equal">
      <formula>"Høy"</formula>
    </cfRule>
  </conditionalFormatting>
  <conditionalFormatting sqref="N4:U5 G4:G5 O6:U7">
    <cfRule type="cellIs" dxfId="395" priority="17" stopIfTrue="1" operator="equal">
      <formula>"Middels"</formula>
    </cfRule>
    <cfRule type="cellIs" dxfId="394" priority="18" stopIfTrue="1" operator="equal">
      <formula>"Lav"</formula>
    </cfRule>
    <cfRule type="cellIs" dxfId="393" priority="19" stopIfTrue="1" operator="equal">
      <formula>"Høy"</formula>
    </cfRule>
  </conditionalFormatting>
  <conditionalFormatting sqref="G6:G7">
    <cfRule type="cellIs" dxfId="392" priority="14" stopIfTrue="1" operator="equal">
      <formula>"Middels"</formula>
    </cfRule>
    <cfRule type="cellIs" dxfId="391" priority="15" stopIfTrue="1" operator="equal">
      <formula>"Lav"</formula>
    </cfRule>
    <cfRule type="cellIs" dxfId="390" priority="16" stopIfTrue="1" operator="equal">
      <formula>"Høy"</formula>
    </cfRule>
  </conditionalFormatting>
  <conditionalFormatting sqref="G6">
    <cfRule type="cellIs" dxfId="389" priority="13" operator="equal">
      <formula>"Kritisk"</formula>
    </cfRule>
  </conditionalFormatting>
  <conditionalFormatting sqref="G8:G27">
    <cfRule type="cellIs" dxfId="388" priority="10" stopIfTrue="1" operator="equal">
      <formula>"Middels"</formula>
    </cfRule>
    <cfRule type="cellIs" dxfId="387" priority="11" stopIfTrue="1" operator="equal">
      <formula>"Lav"</formula>
    </cfRule>
    <cfRule type="cellIs" dxfId="386" priority="12" stopIfTrue="1" operator="equal">
      <formula>"Høy"</formula>
    </cfRule>
  </conditionalFormatting>
  <conditionalFormatting sqref="G8:G27">
    <cfRule type="cellIs" dxfId="385" priority="9" operator="equal">
      <formula>"Kritisk"</formula>
    </cfRule>
  </conditionalFormatting>
  <conditionalFormatting sqref="N6:N7">
    <cfRule type="cellIs" dxfId="384" priority="6" stopIfTrue="1" operator="equal">
      <formula>"Middels"</formula>
    </cfRule>
    <cfRule type="cellIs" dxfId="383" priority="7" stopIfTrue="1" operator="equal">
      <formula>"Lav"</formula>
    </cfRule>
    <cfRule type="cellIs" dxfId="382" priority="8" stopIfTrue="1" operator="equal">
      <formula>"Høy"</formula>
    </cfRule>
  </conditionalFormatting>
  <conditionalFormatting sqref="N6">
    <cfRule type="cellIs" dxfId="381" priority="5" operator="equal">
      <formula>"Kritisk"</formula>
    </cfRule>
  </conditionalFormatting>
  <conditionalFormatting sqref="N8:N27">
    <cfRule type="cellIs" dxfId="380" priority="2" stopIfTrue="1" operator="equal">
      <formula>"Middels"</formula>
    </cfRule>
    <cfRule type="cellIs" dxfId="379" priority="3" stopIfTrue="1" operator="equal">
      <formula>"Lav"</formula>
    </cfRule>
    <cfRule type="cellIs" dxfId="378" priority="4" stopIfTrue="1" operator="equal">
      <formula>"Høy"</formula>
    </cfRule>
  </conditionalFormatting>
  <conditionalFormatting sqref="N8:N27">
    <cfRule type="cellIs" dxfId="377"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4">
    <tabColor indexed="22"/>
  </sheetPr>
  <dimension ref="A1:AE172"/>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20" style="2" customWidth="1"/>
    <col min="3" max="3" width="20.85546875" style="2" customWidth="1"/>
    <col min="4" max="4" width="20.140625" style="2" customWidth="1"/>
    <col min="5" max="5" width="6" style="2" customWidth="1"/>
    <col min="6" max="6" width="6" style="3" customWidth="1"/>
    <col min="7" max="7" width="8" style="2" bestFit="1" customWidth="1"/>
    <col min="8" max="8" width="15.28515625" style="2" customWidth="1"/>
    <col min="9" max="9" width="18.140625" style="2" customWidth="1"/>
    <col min="10" max="10" width="12.28515625" style="2" customWidth="1"/>
    <col min="11" max="11" width="8.7109375" style="2" bestFit="1" customWidth="1"/>
    <col min="12" max="12" width="6" style="2" customWidth="1"/>
    <col min="13" max="13" width="6.28515625" style="3" customWidth="1"/>
    <col min="14" max="14" width="7.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142</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7:</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row r="142" spans="1:20" x14ac:dyDescent="0.2">
      <c r="A142" s="181"/>
      <c r="B142" s="181"/>
      <c r="C142" s="181"/>
      <c r="D142" s="181"/>
      <c r="E142" s="181"/>
      <c r="F142" s="181"/>
      <c r="G142" s="181"/>
      <c r="H142" s="181"/>
      <c r="I142" s="181"/>
      <c r="J142" s="181"/>
      <c r="K142" s="181"/>
      <c r="L142" s="181"/>
      <c r="M142" s="181"/>
      <c r="N142" s="181"/>
      <c r="O142" s="181"/>
      <c r="P142" s="181"/>
      <c r="Q142" s="181"/>
      <c r="R142" s="181"/>
      <c r="S142" s="181"/>
      <c r="T142" s="181"/>
    </row>
    <row r="143" spans="1:20" ht="15" x14ac:dyDescent="0.2">
      <c r="A143" s="87"/>
      <c r="B143" s="87"/>
      <c r="C143" s="87"/>
      <c r="D143" s="87"/>
      <c r="E143" s="87"/>
      <c r="F143" s="87"/>
      <c r="G143" s="87"/>
      <c r="H143" s="87"/>
      <c r="I143" s="87"/>
      <c r="J143" s="87"/>
      <c r="K143" s="87"/>
      <c r="L143" s="87"/>
      <c r="M143" s="87"/>
      <c r="N143" s="87"/>
      <c r="O143" s="87"/>
      <c r="P143" s="87"/>
      <c r="Q143" s="87"/>
      <c r="R143" s="87"/>
      <c r="S143" s="87"/>
      <c r="T143" s="87"/>
    </row>
    <row r="144" spans="1:20" x14ac:dyDescent="0.2">
      <c r="A144" s="181"/>
      <c r="B144" s="181"/>
      <c r="C144" s="181"/>
      <c r="D144" s="181"/>
      <c r="E144" s="181"/>
      <c r="F144" s="181"/>
      <c r="G144" s="181"/>
      <c r="H144" s="181"/>
      <c r="I144" s="181"/>
      <c r="J144" s="181"/>
      <c r="K144" s="181"/>
      <c r="L144" s="181"/>
      <c r="M144" s="181"/>
      <c r="N144" s="181"/>
      <c r="O144" s="181"/>
      <c r="P144" s="181"/>
      <c r="Q144" s="181"/>
      <c r="R144" s="181"/>
      <c r="S144" s="181"/>
      <c r="T144" s="181"/>
    </row>
    <row r="145" spans="1:20" x14ac:dyDescent="0.2">
      <c r="A145" s="181"/>
      <c r="B145" s="181"/>
      <c r="C145" s="181"/>
      <c r="D145" s="181"/>
      <c r="E145" s="181"/>
      <c r="F145" s="181"/>
      <c r="G145" s="181"/>
      <c r="H145" s="181"/>
      <c r="I145" s="181"/>
      <c r="J145" s="181"/>
      <c r="K145" s="181"/>
      <c r="L145" s="181"/>
      <c r="M145" s="181"/>
      <c r="N145" s="181"/>
      <c r="O145" s="181"/>
      <c r="P145" s="181"/>
      <c r="Q145" s="181"/>
      <c r="R145" s="181"/>
      <c r="S145" s="181"/>
      <c r="T145" s="181"/>
    </row>
    <row r="146" spans="1:20" x14ac:dyDescent="0.2">
      <c r="A146" s="181"/>
      <c r="B146" s="181"/>
      <c r="C146" s="181"/>
      <c r="D146" s="181"/>
      <c r="E146" s="181"/>
      <c r="F146" s="181"/>
      <c r="G146" s="181"/>
      <c r="H146" s="181"/>
      <c r="I146" s="181"/>
      <c r="J146" s="181"/>
      <c r="K146" s="181"/>
      <c r="L146" s="181"/>
      <c r="M146" s="181"/>
      <c r="N146" s="181"/>
      <c r="O146" s="181"/>
      <c r="P146" s="181"/>
      <c r="Q146" s="181"/>
      <c r="R146" s="181"/>
      <c r="S146" s="181"/>
      <c r="T146" s="181"/>
    </row>
    <row r="147" spans="1:20" x14ac:dyDescent="0.2">
      <c r="A147" s="181"/>
      <c r="B147" s="181"/>
      <c r="C147" s="181"/>
      <c r="D147" s="181"/>
      <c r="E147" s="181"/>
      <c r="F147" s="181"/>
      <c r="G147" s="181"/>
      <c r="H147" s="181"/>
      <c r="I147" s="181"/>
      <c r="J147" s="181"/>
      <c r="K147" s="181"/>
      <c r="L147" s="181"/>
      <c r="M147" s="181"/>
      <c r="N147" s="181"/>
      <c r="O147" s="181"/>
      <c r="P147" s="181"/>
      <c r="Q147" s="181"/>
      <c r="R147" s="181"/>
      <c r="S147" s="181"/>
      <c r="T147" s="181"/>
    </row>
    <row r="148" spans="1:20" x14ac:dyDescent="0.2">
      <c r="A148" s="181"/>
      <c r="B148" s="181"/>
      <c r="C148" s="181"/>
      <c r="D148" s="181"/>
      <c r="E148" s="181"/>
      <c r="F148" s="181"/>
      <c r="G148" s="181"/>
      <c r="H148" s="181"/>
      <c r="I148" s="181"/>
      <c r="J148" s="181"/>
      <c r="K148" s="181"/>
      <c r="L148" s="181"/>
      <c r="M148" s="181"/>
      <c r="N148" s="181"/>
      <c r="O148" s="181"/>
      <c r="P148" s="181"/>
      <c r="Q148" s="181"/>
      <c r="R148" s="181"/>
      <c r="S148" s="181"/>
      <c r="T148" s="181"/>
    </row>
    <row r="149" spans="1:20" x14ac:dyDescent="0.2">
      <c r="A149" s="181"/>
      <c r="B149" s="181"/>
      <c r="C149" s="181"/>
      <c r="D149" s="181"/>
      <c r="E149" s="181"/>
      <c r="F149" s="181"/>
      <c r="G149" s="181"/>
      <c r="H149" s="181"/>
      <c r="I149" s="181"/>
      <c r="J149" s="181"/>
      <c r="K149" s="181"/>
      <c r="L149" s="181"/>
      <c r="M149" s="181"/>
      <c r="N149" s="181"/>
      <c r="O149" s="181"/>
      <c r="P149" s="181"/>
      <c r="Q149" s="181"/>
      <c r="R149" s="181"/>
      <c r="S149" s="181"/>
      <c r="T149" s="181"/>
    </row>
    <row r="150" spans="1:20" x14ac:dyDescent="0.2">
      <c r="A150" s="181"/>
      <c r="B150" s="181"/>
      <c r="C150" s="181"/>
      <c r="D150" s="181"/>
      <c r="E150" s="181"/>
      <c r="F150" s="181"/>
      <c r="G150" s="181"/>
      <c r="H150" s="181"/>
      <c r="I150" s="181"/>
      <c r="J150" s="181"/>
      <c r="K150" s="181"/>
      <c r="L150" s="181"/>
      <c r="M150" s="181"/>
      <c r="N150" s="181"/>
      <c r="O150" s="181"/>
      <c r="P150" s="181"/>
      <c r="Q150" s="181"/>
      <c r="R150" s="181"/>
      <c r="S150" s="181"/>
      <c r="T150" s="181"/>
    </row>
    <row r="151" spans="1:20" x14ac:dyDescent="0.2">
      <c r="A151" s="181"/>
      <c r="B151" s="181"/>
      <c r="C151" s="181"/>
      <c r="D151" s="181"/>
      <c r="E151" s="181"/>
      <c r="F151" s="181"/>
      <c r="G151" s="181"/>
      <c r="H151" s="181"/>
      <c r="I151" s="181"/>
      <c r="J151" s="181"/>
      <c r="K151" s="181"/>
      <c r="L151" s="181"/>
      <c r="M151" s="181"/>
      <c r="N151" s="181"/>
      <c r="O151" s="181"/>
      <c r="P151" s="181"/>
      <c r="Q151" s="181"/>
      <c r="R151" s="181"/>
      <c r="S151" s="181"/>
      <c r="T151" s="181"/>
    </row>
    <row r="152" spans="1:20" x14ac:dyDescent="0.2">
      <c r="A152" s="181"/>
      <c r="B152" s="181"/>
      <c r="C152" s="181"/>
      <c r="D152" s="181"/>
      <c r="E152" s="181"/>
      <c r="F152" s="181"/>
      <c r="G152" s="181"/>
      <c r="H152" s="181"/>
      <c r="I152" s="181"/>
      <c r="J152" s="181"/>
      <c r="K152" s="181"/>
      <c r="L152" s="181"/>
      <c r="M152" s="181"/>
      <c r="N152" s="181"/>
      <c r="O152" s="181"/>
      <c r="P152" s="181"/>
      <c r="Q152" s="181"/>
      <c r="R152" s="181"/>
      <c r="S152" s="181"/>
      <c r="T152" s="181"/>
    </row>
    <row r="153" spans="1:20" x14ac:dyDescent="0.2">
      <c r="A153" s="181"/>
      <c r="B153" s="181"/>
      <c r="C153" s="181"/>
      <c r="D153" s="181"/>
      <c r="E153" s="181"/>
      <c r="F153" s="181"/>
      <c r="G153" s="181"/>
      <c r="H153" s="181"/>
      <c r="I153" s="181"/>
      <c r="J153" s="181"/>
      <c r="K153" s="181"/>
      <c r="L153" s="181"/>
      <c r="M153" s="181"/>
      <c r="N153" s="181"/>
      <c r="O153" s="181"/>
      <c r="P153" s="181"/>
      <c r="Q153" s="181"/>
      <c r="R153" s="181"/>
      <c r="S153" s="181"/>
      <c r="T153" s="181"/>
    </row>
    <row r="154" spans="1:20" x14ac:dyDescent="0.2">
      <c r="A154" s="181"/>
      <c r="B154" s="181"/>
      <c r="C154" s="181"/>
      <c r="D154" s="181"/>
      <c r="E154" s="181"/>
      <c r="F154" s="181"/>
      <c r="G154" s="181"/>
      <c r="H154" s="181"/>
      <c r="I154" s="181"/>
      <c r="J154" s="181"/>
      <c r="K154" s="181"/>
      <c r="L154" s="181"/>
      <c r="M154" s="181"/>
      <c r="N154" s="181"/>
      <c r="O154" s="181"/>
      <c r="P154" s="181"/>
      <c r="Q154" s="181"/>
      <c r="R154" s="181"/>
      <c r="S154" s="181"/>
      <c r="T154" s="181"/>
    </row>
    <row r="155" spans="1:20" x14ac:dyDescent="0.2">
      <c r="A155" s="181"/>
      <c r="B155" s="181"/>
      <c r="C155" s="181"/>
      <c r="D155" s="181"/>
      <c r="E155" s="181"/>
      <c r="F155" s="181"/>
      <c r="G155" s="181"/>
      <c r="H155" s="181"/>
      <c r="I155" s="181"/>
      <c r="J155" s="181"/>
      <c r="K155" s="181"/>
      <c r="L155" s="181"/>
      <c r="M155" s="181"/>
      <c r="N155" s="181"/>
      <c r="O155" s="181"/>
      <c r="P155" s="181"/>
      <c r="Q155" s="181"/>
      <c r="R155" s="181"/>
      <c r="S155" s="181"/>
      <c r="T155" s="181"/>
    </row>
    <row r="156" spans="1:20" x14ac:dyDescent="0.2">
      <c r="A156" s="181"/>
      <c r="B156" s="181"/>
      <c r="C156" s="181"/>
      <c r="D156" s="181"/>
      <c r="E156" s="181"/>
      <c r="F156" s="181"/>
      <c r="G156" s="181"/>
      <c r="H156" s="181"/>
      <c r="I156" s="181"/>
      <c r="J156" s="181"/>
      <c r="K156" s="181"/>
      <c r="L156" s="181"/>
      <c r="M156" s="181"/>
      <c r="N156" s="181"/>
      <c r="O156" s="181"/>
      <c r="P156" s="181"/>
      <c r="Q156" s="181"/>
      <c r="R156" s="181"/>
      <c r="S156" s="181"/>
      <c r="T156" s="181"/>
    </row>
    <row r="157" spans="1:20" x14ac:dyDescent="0.2">
      <c r="A157" s="181"/>
      <c r="B157" s="181"/>
      <c r="C157" s="181"/>
      <c r="D157" s="181"/>
      <c r="E157" s="181"/>
      <c r="F157" s="181"/>
      <c r="G157" s="181"/>
      <c r="H157" s="181"/>
      <c r="I157" s="181"/>
      <c r="J157" s="181"/>
      <c r="K157" s="181"/>
      <c r="L157" s="181"/>
      <c r="M157" s="181"/>
      <c r="N157" s="181"/>
      <c r="O157" s="181"/>
      <c r="P157" s="181"/>
      <c r="Q157" s="181"/>
      <c r="R157" s="181"/>
      <c r="S157" s="181"/>
      <c r="T157" s="181"/>
    </row>
    <row r="158" spans="1:20" x14ac:dyDescent="0.2">
      <c r="A158" s="181"/>
      <c r="B158" s="181"/>
      <c r="C158" s="181"/>
      <c r="D158" s="181"/>
      <c r="E158" s="181"/>
      <c r="F158" s="181"/>
      <c r="G158" s="181"/>
      <c r="H158" s="181"/>
      <c r="I158" s="181"/>
      <c r="J158" s="181"/>
      <c r="K158" s="181"/>
      <c r="L158" s="181"/>
      <c r="M158" s="181"/>
      <c r="N158" s="181"/>
      <c r="O158" s="181"/>
      <c r="P158" s="181"/>
      <c r="Q158" s="181"/>
      <c r="R158" s="181"/>
      <c r="S158" s="181"/>
      <c r="T158" s="181"/>
    </row>
    <row r="159" spans="1:20" x14ac:dyDescent="0.2">
      <c r="A159" s="181"/>
      <c r="B159" s="181"/>
      <c r="C159" s="181"/>
      <c r="D159" s="181"/>
      <c r="E159" s="181"/>
      <c r="F159" s="181"/>
      <c r="G159" s="181"/>
      <c r="H159" s="181"/>
      <c r="I159" s="181"/>
      <c r="J159" s="181"/>
      <c r="K159" s="181"/>
      <c r="L159" s="181"/>
      <c r="M159" s="181"/>
      <c r="N159" s="181"/>
      <c r="O159" s="181"/>
      <c r="P159" s="181"/>
      <c r="Q159" s="181"/>
      <c r="R159" s="181"/>
      <c r="S159" s="181"/>
      <c r="T159" s="181"/>
    </row>
    <row r="160" spans="1:20" x14ac:dyDescent="0.2">
      <c r="A160" s="181"/>
      <c r="B160" s="181"/>
      <c r="C160" s="181"/>
      <c r="D160" s="181"/>
      <c r="E160" s="181"/>
      <c r="F160" s="181"/>
      <c r="G160" s="181"/>
      <c r="H160" s="181"/>
      <c r="I160" s="181"/>
      <c r="J160" s="181"/>
      <c r="K160" s="181"/>
      <c r="L160" s="181"/>
      <c r="M160" s="181"/>
      <c r="N160" s="181"/>
      <c r="O160" s="181"/>
      <c r="P160" s="181"/>
      <c r="Q160" s="181"/>
      <c r="R160" s="181"/>
      <c r="S160" s="181"/>
      <c r="T160" s="181"/>
    </row>
    <row r="161" spans="1:20" x14ac:dyDescent="0.2">
      <c r="A161" s="181"/>
      <c r="B161" s="181"/>
      <c r="C161" s="181"/>
      <c r="D161" s="181"/>
      <c r="E161" s="181"/>
      <c r="F161" s="181"/>
      <c r="G161" s="181"/>
      <c r="H161" s="181"/>
      <c r="I161" s="181"/>
      <c r="J161" s="181"/>
      <c r="K161" s="181"/>
      <c r="L161" s="181"/>
      <c r="M161" s="181"/>
      <c r="N161" s="181"/>
      <c r="O161" s="181"/>
      <c r="P161" s="181"/>
      <c r="Q161" s="181"/>
      <c r="R161" s="181"/>
      <c r="S161" s="181"/>
      <c r="T161" s="181"/>
    </row>
    <row r="162" spans="1:20" x14ac:dyDescent="0.2">
      <c r="A162" s="181"/>
      <c r="B162" s="181"/>
      <c r="C162" s="181"/>
      <c r="D162" s="181"/>
      <c r="E162" s="181"/>
      <c r="F162" s="181"/>
      <c r="G162" s="181"/>
      <c r="H162" s="181"/>
      <c r="I162" s="181"/>
      <c r="J162" s="181"/>
      <c r="K162" s="181"/>
      <c r="L162" s="181"/>
      <c r="M162" s="181"/>
      <c r="N162" s="181"/>
      <c r="O162" s="181"/>
      <c r="P162" s="181"/>
      <c r="Q162" s="181"/>
      <c r="R162" s="181"/>
      <c r="S162" s="181"/>
      <c r="T162" s="181"/>
    </row>
    <row r="163" spans="1:20" x14ac:dyDescent="0.2">
      <c r="A163" s="181"/>
      <c r="B163" s="181"/>
      <c r="C163" s="181"/>
      <c r="D163" s="181"/>
      <c r="E163" s="181"/>
      <c r="F163" s="181"/>
      <c r="G163" s="181"/>
      <c r="H163" s="181"/>
      <c r="I163" s="181"/>
      <c r="J163" s="181"/>
      <c r="K163" s="181"/>
      <c r="L163" s="181"/>
      <c r="M163" s="181"/>
      <c r="N163" s="181"/>
      <c r="O163" s="181"/>
      <c r="P163" s="181"/>
      <c r="Q163" s="181"/>
      <c r="R163" s="181"/>
      <c r="S163" s="181"/>
      <c r="T163" s="181"/>
    </row>
    <row r="164" spans="1:20" x14ac:dyDescent="0.2">
      <c r="A164" s="181"/>
      <c r="B164" s="181"/>
      <c r="C164" s="181"/>
      <c r="D164" s="181"/>
      <c r="E164" s="181"/>
      <c r="F164" s="181"/>
      <c r="G164" s="181"/>
      <c r="H164" s="181"/>
      <c r="I164" s="181"/>
      <c r="J164" s="181"/>
      <c r="K164" s="181"/>
      <c r="L164" s="181"/>
      <c r="M164" s="181"/>
      <c r="N164" s="181"/>
      <c r="O164" s="181"/>
      <c r="P164" s="181"/>
      <c r="Q164" s="181"/>
      <c r="R164" s="181"/>
      <c r="S164" s="181"/>
      <c r="T164" s="181"/>
    </row>
    <row r="165" spans="1:20" ht="15" x14ac:dyDescent="0.2">
      <c r="A165" s="87"/>
      <c r="B165" s="87"/>
      <c r="C165" s="87"/>
      <c r="D165" s="87"/>
      <c r="E165" s="87"/>
      <c r="F165" s="87"/>
      <c r="G165" s="87"/>
      <c r="H165" s="87"/>
      <c r="I165" s="87"/>
      <c r="J165" s="87"/>
      <c r="K165" s="87"/>
      <c r="L165" s="87"/>
      <c r="M165" s="87"/>
      <c r="N165" s="87"/>
      <c r="O165" s="87"/>
      <c r="P165" s="87"/>
      <c r="Q165" s="87"/>
      <c r="R165" s="87"/>
      <c r="S165" s="87"/>
      <c r="T165" s="87"/>
    </row>
    <row r="166" spans="1:20" x14ac:dyDescent="0.2">
      <c r="A166" s="181"/>
      <c r="B166" s="181"/>
      <c r="C166" s="181"/>
      <c r="D166" s="181"/>
      <c r="E166" s="181"/>
      <c r="F166" s="181"/>
      <c r="G166" s="181"/>
      <c r="H166" s="181"/>
      <c r="I166" s="181"/>
      <c r="J166" s="181"/>
      <c r="K166" s="181"/>
      <c r="L166" s="181"/>
      <c r="M166" s="181"/>
      <c r="N166" s="181"/>
      <c r="O166" s="181"/>
      <c r="P166" s="181"/>
      <c r="Q166" s="181"/>
      <c r="R166" s="181"/>
      <c r="S166" s="181"/>
      <c r="T166" s="181"/>
    </row>
    <row r="167" spans="1:20" x14ac:dyDescent="0.2">
      <c r="A167" s="181"/>
      <c r="B167" s="181"/>
      <c r="C167" s="181"/>
      <c r="D167" s="181"/>
      <c r="E167" s="181"/>
      <c r="F167" s="181"/>
      <c r="G167" s="181"/>
      <c r="H167" s="181"/>
      <c r="I167" s="181"/>
      <c r="J167" s="181"/>
      <c r="K167" s="181"/>
      <c r="L167" s="181"/>
      <c r="M167" s="181"/>
      <c r="N167" s="181"/>
      <c r="O167" s="181"/>
      <c r="P167" s="181"/>
      <c r="Q167" s="181"/>
      <c r="R167" s="181"/>
      <c r="S167" s="181"/>
      <c r="T167" s="181"/>
    </row>
    <row r="168" spans="1:20" x14ac:dyDescent="0.2">
      <c r="A168" s="181"/>
      <c r="B168" s="181"/>
      <c r="C168" s="181"/>
      <c r="D168" s="181"/>
      <c r="E168" s="181"/>
      <c r="F168" s="181"/>
      <c r="G168" s="181"/>
      <c r="H168" s="181"/>
      <c r="I168" s="181"/>
      <c r="J168" s="181"/>
      <c r="K168" s="181"/>
      <c r="L168" s="181"/>
      <c r="M168" s="181"/>
      <c r="N168" s="181"/>
      <c r="O168" s="181"/>
      <c r="P168" s="181"/>
      <c r="Q168" s="181"/>
      <c r="R168" s="181"/>
      <c r="S168" s="181"/>
      <c r="T168" s="181"/>
    </row>
    <row r="169" spans="1:20" x14ac:dyDescent="0.2">
      <c r="A169" s="181"/>
      <c r="B169" s="181"/>
      <c r="C169" s="181"/>
      <c r="D169" s="181"/>
      <c r="E169" s="181"/>
      <c r="F169" s="181"/>
      <c r="G169" s="181"/>
      <c r="H169" s="181"/>
      <c r="I169" s="181"/>
      <c r="J169" s="181"/>
      <c r="K169" s="181"/>
      <c r="L169" s="181"/>
      <c r="M169" s="181"/>
      <c r="N169" s="181"/>
      <c r="O169" s="181"/>
      <c r="P169" s="181"/>
      <c r="Q169" s="181"/>
      <c r="R169" s="181"/>
      <c r="S169" s="181"/>
      <c r="T169" s="181"/>
    </row>
    <row r="170" spans="1:20" x14ac:dyDescent="0.2">
      <c r="A170" s="181"/>
      <c r="B170" s="181"/>
      <c r="C170" s="181"/>
      <c r="D170" s="181"/>
      <c r="E170" s="181"/>
      <c r="F170" s="181"/>
      <c r="G170" s="181"/>
      <c r="H170" s="181"/>
      <c r="I170" s="181"/>
      <c r="J170" s="181"/>
      <c r="K170" s="181"/>
      <c r="L170" s="181"/>
      <c r="M170" s="181"/>
      <c r="N170" s="181"/>
      <c r="O170" s="181"/>
      <c r="P170" s="181"/>
      <c r="Q170" s="181"/>
      <c r="R170" s="181"/>
      <c r="S170" s="181"/>
      <c r="T170" s="181"/>
    </row>
    <row r="171" spans="1:20" x14ac:dyDescent="0.2">
      <c r="A171" s="181"/>
      <c r="B171" s="181"/>
      <c r="C171" s="181"/>
      <c r="D171" s="181"/>
      <c r="E171" s="181"/>
      <c r="F171" s="181"/>
      <c r="G171" s="181"/>
      <c r="H171" s="181"/>
      <c r="I171" s="181"/>
      <c r="J171" s="181"/>
      <c r="K171" s="181"/>
      <c r="L171" s="181"/>
      <c r="M171" s="181"/>
      <c r="N171" s="181"/>
      <c r="O171" s="181"/>
      <c r="P171" s="181"/>
      <c r="Q171" s="181"/>
      <c r="R171" s="181"/>
      <c r="S171" s="181"/>
      <c r="T171" s="181"/>
    </row>
    <row r="172" spans="1:20" x14ac:dyDescent="0.2">
      <c r="A172" s="181"/>
      <c r="B172" s="181"/>
      <c r="C172" s="181"/>
      <c r="D172" s="181"/>
      <c r="E172" s="181"/>
      <c r="F172" s="181"/>
      <c r="G172" s="181"/>
      <c r="H172" s="181"/>
      <c r="I172" s="181"/>
      <c r="J172" s="181"/>
      <c r="K172" s="181"/>
      <c r="L172" s="181"/>
      <c r="M172" s="181"/>
      <c r="N172" s="181"/>
      <c r="O172" s="181"/>
      <c r="P172" s="181"/>
      <c r="Q172" s="181"/>
      <c r="R172" s="181"/>
      <c r="S172" s="181"/>
      <c r="T172" s="18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376" priority="31" stopIfTrue="1" operator="equal">
      <formula>0</formula>
    </cfRule>
  </conditionalFormatting>
  <conditionalFormatting sqref="C39 C42:C59">
    <cfRule type="cellIs" dxfId="375" priority="32" stopIfTrue="1" operator="equal">
      <formula>"Middels"</formula>
    </cfRule>
    <cfRule type="cellIs" dxfId="374" priority="33" stopIfTrue="1" operator="equal">
      <formula>"Lav"</formula>
    </cfRule>
    <cfRule type="cellIs" dxfId="373" priority="34" stopIfTrue="1" operator="equal">
      <formula>"Kritisk"</formula>
    </cfRule>
  </conditionalFormatting>
  <conditionalFormatting sqref="A31:B33 G54:G141 N2:N3 O1:U3 C35:C36 N67:N141 G32:G42 G2:G3 G28 O8:U141 N28 O173:U1048576 U142:U172 N173:N65536 G173:G65536">
    <cfRule type="cellIs" dxfId="372" priority="35" stopIfTrue="1" operator="equal">
      <formula>"Middels"</formula>
    </cfRule>
    <cfRule type="cellIs" dxfId="371" priority="36" stopIfTrue="1" operator="equal">
      <formula>"Lav"</formula>
    </cfRule>
    <cfRule type="cellIs" dxfId="370" priority="37" stopIfTrue="1" operator="equal">
      <formula>"Høy"</formula>
    </cfRule>
  </conditionalFormatting>
  <conditionalFormatting sqref="N4:U5 G4:G5 O6:U7">
    <cfRule type="cellIs" dxfId="369" priority="25" stopIfTrue="1" operator="equal">
      <formula>"Middels"</formula>
    </cfRule>
    <cfRule type="cellIs" dxfId="368" priority="26" stopIfTrue="1" operator="equal">
      <formula>"Lav"</formula>
    </cfRule>
    <cfRule type="cellIs" dxfId="367" priority="27" stopIfTrue="1" operator="equal">
      <formula>"Høy"</formula>
    </cfRule>
  </conditionalFormatting>
  <conditionalFormatting sqref="A142:T143 A164:T165">
    <cfRule type="cellIs" dxfId="366" priority="22" stopIfTrue="1" operator="equal">
      <formula>"Middels"</formula>
    </cfRule>
    <cfRule type="cellIs" dxfId="365" priority="23" stopIfTrue="1" operator="equal">
      <formula>"Lav"</formula>
    </cfRule>
    <cfRule type="cellIs" dxfId="364" priority="24" stopIfTrue="1" operator="equal">
      <formula>"Høy"</formula>
    </cfRule>
  </conditionalFormatting>
  <conditionalFormatting sqref="A142:T142 A164:T164">
    <cfRule type="cellIs" dxfId="363" priority="21" operator="equal">
      <formula>"Kritisk"</formula>
    </cfRule>
  </conditionalFormatting>
  <conditionalFormatting sqref="A144:T163 A166:T172">
    <cfRule type="cellIs" dxfId="362" priority="18" stopIfTrue="1" operator="equal">
      <formula>"Middels"</formula>
    </cfRule>
    <cfRule type="cellIs" dxfId="361" priority="19" stopIfTrue="1" operator="equal">
      <formula>"Lav"</formula>
    </cfRule>
    <cfRule type="cellIs" dxfId="360" priority="20" stopIfTrue="1" operator="equal">
      <formula>"Høy"</formula>
    </cfRule>
  </conditionalFormatting>
  <conditionalFormatting sqref="A144:T163 A166:T172">
    <cfRule type="cellIs" dxfId="359" priority="17" operator="equal">
      <formula>"Kritisk"</formula>
    </cfRule>
  </conditionalFormatting>
  <conditionalFormatting sqref="G6:G7">
    <cfRule type="cellIs" dxfId="358" priority="14" stopIfTrue="1" operator="equal">
      <formula>"Middels"</formula>
    </cfRule>
    <cfRule type="cellIs" dxfId="357" priority="15" stopIfTrue="1" operator="equal">
      <formula>"Lav"</formula>
    </cfRule>
    <cfRule type="cellIs" dxfId="356" priority="16" stopIfTrue="1" operator="equal">
      <formula>"Høy"</formula>
    </cfRule>
  </conditionalFormatting>
  <conditionalFormatting sqref="G6">
    <cfRule type="cellIs" dxfId="355" priority="13" operator="equal">
      <formula>"Kritisk"</formula>
    </cfRule>
  </conditionalFormatting>
  <conditionalFormatting sqref="G8:G27">
    <cfRule type="cellIs" dxfId="354" priority="10" stopIfTrue="1" operator="equal">
      <formula>"Middels"</formula>
    </cfRule>
    <cfRule type="cellIs" dxfId="353" priority="11" stopIfTrue="1" operator="equal">
      <formula>"Lav"</formula>
    </cfRule>
    <cfRule type="cellIs" dxfId="352" priority="12" stopIfTrue="1" operator="equal">
      <formula>"Høy"</formula>
    </cfRule>
  </conditionalFormatting>
  <conditionalFormatting sqref="G8:G27">
    <cfRule type="cellIs" dxfId="351" priority="9" operator="equal">
      <formula>"Kritisk"</formula>
    </cfRule>
  </conditionalFormatting>
  <conditionalFormatting sqref="N6:N7">
    <cfRule type="cellIs" dxfId="350" priority="6" stopIfTrue="1" operator="equal">
      <formula>"Middels"</formula>
    </cfRule>
    <cfRule type="cellIs" dxfId="349" priority="7" stopIfTrue="1" operator="equal">
      <formula>"Lav"</formula>
    </cfRule>
    <cfRule type="cellIs" dxfId="348" priority="8" stopIfTrue="1" operator="equal">
      <formula>"Høy"</formula>
    </cfRule>
  </conditionalFormatting>
  <conditionalFormatting sqref="N6">
    <cfRule type="cellIs" dxfId="347" priority="5" operator="equal">
      <formula>"Kritisk"</formula>
    </cfRule>
  </conditionalFormatting>
  <conditionalFormatting sqref="N8:N27">
    <cfRule type="cellIs" dxfId="346" priority="2" stopIfTrue="1" operator="equal">
      <formula>"Middels"</formula>
    </cfRule>
    <cfRule type="cellIs" dxfId="345" priority="3" stopIfTrue="1" operator="equal">
      <formula>"Lav"</formula>
    </cfRule>
    <cfRule type="cellIs" dxfId="344" priority="4" stopIfTrue="1" operator="equal">
      <formula>"Høy"</formula>
    </cfRule>
  </conditionalFormatting>
  <conditionalFormatting sqref="N8:N27">
    <cfRule type="cellIs" dxfId="34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5">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21.5703125" style="2" customWidth="1"/>
    <col min="3" max="3" width="23.7109375" style="2" customWidth="1"/>
    <col min="4" max="4" width="24.28515625" style="2" customWidth="1"/>
    <col min="5" max="5" width="6" style="2" customWidth="1"/>
    <col min="6" max="6" width="6" style="3" customWidth="1"/>
    <col min="7" max="7" width="8" style="2" bestFit="1" customWidth="1"/>
    <col min="8" max="8" width="15.28515625" style="2" customWidth="1"/>
    <col min="9" max="9" width="21.7109375" style="2" customWidth="1"/>
    <col min="10" max="10" width="13.2851562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143</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8:</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342" priority="23" stopIfTrue="1" operator="equal">
      <formula>0</formula>
    </cfRule>
  </conditionalFormatting>
  <conditionalFormatting sqref="C39 C42:C59">
    <cfRule type="cellIs" dxfId="341" priority="24" stopIfTrue="1" operator="equal">
      <formula>"Middels"</formula>
    </cfRule>
    <cfRule type="cellIs" dxfId="340" priority="25" stopIfTrue="1" operator="equal">
      <formula>"Lav"</formula>
    </cfRule>
    <cfRule type="cellIs" dxfId="339" priority="26" stopIfTrue="1" operator="equal">
      <formula>"Kritisk"</formula>
    </cfRule>
  </conditionalFormatting>
  <conditionalFormatting sqref="A31:B33 G54:G65536 N2:N3 O1:U3 C35:C36 N67:N65536 G32:G42 G2:G3 G28 O8:U1048576 N28">
    <cfRule type="cellIs" dxfId="338" priority="27" stopIfTrue="1" operator="equal">
      <formula>"Middels"</formula>
    </cfRule>
    <cfRule type="cellIs" dxfId="337" priority="28" stopIfTrue="1" operator="equal">
      <formula>"Lav"</formula>
    </cfRule>
    <cfRule type="cellIs" dxfId="336" priority="29" stopIfTrue="1" operator="equal">
      <formula>"Høy"</formula>
    </cfRule>
  </conditionalFormatting>
  <conditionalFormatting sqref="N4:U5 G4:G5 O6:U7">
    <cfRule type="cellIs" dxfId="335" priority="17" stopIfTrue="1" operator="equal">
      <formula>"Middels"</formula>
    </cfRule>
    <cfRule type="cellIs" dxfId="334" priority="18" stopIfTrue="1" operator="equal">
      <formula>"Lav"</formula>
    </cfRule>
    <cfRule type="cellIs" dxfId="333" priority="19" stopIfTrue="1" operator="equal">
      <formula>"Høy"</formula>
    </cfRule>
  </conditionalFormatting>
  <conditionalFormatting sqref="G6:G7">
    <cfRule type="cellIs" dxfId="332" priority="14" stopIfTrue="1" operator="equal">
      <formula>"Middels"</formula>
    </cfRule>
    <cfRule type="cellIs" dxfId="331" priority="15" stopIfTrue="1" operator="equal">
      <formula>"Lav"</formula>
    </cfRule>
    <cfRule type="cellIs" dxfId="330" priority="16" stopIfTrue="1" operator="equal">
      <formula>"Høy"</formula>
    </cfRule>
  </conditionalFormatting>
  <conditionalFormatting sqref="G6">
    <cfRule type="cellIs" dxfId="329" priority="13" operator="equal">
      <formula>"Kritisk"</formula>
    </cfRule>
  </conditionalFormatting>
  <conditionalFormatting sqref="G8:G27">
    <cfRule type="cellIs" dxfId="328" priority="10" stopIfTrue="1" operator="equal">
      <formula>"Middels"</formula>
    </cfRule>
    <cfRule type="cellIs" dxfId="327" priority="11" stopIfTrue="1" operator="equal">
      <formula>"Lav"</formula>
    </cfRule>
    <cfRule type="cellIs" dxfId="326" priority="12" stopIfTrue="1" operator="equal">
      <formula>"Høy"</formula>
    </cfRule>
  </conditionalFormatting>
  <conditionalFormatting sqref="G8:G27">
    <cfRule type="cellIs" dxfId="325" priority="9" operator="equal">
      <formula>"Kritisk"</formula>
    </cfRule>
  </conditionalFormatting>
  <conditionalFormatting sqref="N6:N7">
    <cfRule type="cellIs" dxfId="324" priority="6" stopIfTrue="1" operator="equal">
      <formula>"Middels"</formula>
    </cfRule>
    <cfRule type="cellIs" dxfId="323" priority="7" stopIfTrue="1" operator="equal">
      <formula>"Lav"</formula>
    </cfRule>
    <cfRule type="cellIs" dxfId="322" priority="8" stopIfTrue="1" operator="equal">
      <formula>"Høy"</formula>
    </cfRule>
  </conditionalFormatting>
  <conditionalFormatting sqref="N6">
    <cfRule type="cellIs" dxfId="321" priority="5" operator="equal">
      <formula>"Kritisk"</formula>
    </cfRule>
  </conditionalFormatting>
  <conditionalFormatting sqref="N8:N27">
    <cfRule type="cellIs" dxfId="320" priority="2" stopIfTrue="1" operator="equal">
      <formula>"Middels"</formula>
    </cfRule>
    <cfRule type="cellIs" dxfId="319" priority="3" stopIfTrue="1" operator="equal">
      <formula>"Lav"</formula>
    </cfRule>
    <cfRule type="cellIs" dxfId="318" priority="4" stopIfTrue="1" operator="equal">
      <formula>"Høy"</formula>
    </cfRule>
  </conditionalFormatting>
  <conditionalFormatting sqref="N8:N27">
    <cfRule type="cellIs" dxfId="317"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6">
    <tabColor indexed="22"/>
  </sheetPr>
  <dimension ref="A1:AE172"/>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19" style="2" customWidth="1"/>
    <col min="3" max="3" width="20.140625" style="2" customWidth="1"/>
    <col min="4" max="4" width="19.85546875" style="2" customWidth="1"/>
    <col min="5" max="5" width="6" style="2" customWidth="1"/>
    <col min="6" max="6" width="6" style="3" customWidth="1"/>
    <col min="7" max="7" width="8" style="2" bestFit="1" customWidth="1"/>
    <col min="8" max="8" width="15.28515625" style="2" customWidth="1"/>
    <col min="9" max="9" width="20.28515625" style="2" customWidth="1"/>
    <col min="10" max="10" width="13.28515625" style="2" customWidth="1"/>
    <col min="11" max="11" width="8.7109375" style="2" bestFit="1"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144</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9:</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row r="142" spans="1:20" x14ac:dyDescent="0.2">
      <c r="A142" s="181"/>
      <c r="B142" s="181"/>
      <c r="C142" s="181"/>
      <c r="D142" s="181"/>
      <c r="E142" s="181"/>
      <c r="F142" s="181"/>
      <c r="G142" s="181"/>
      <c r="H142" s="181"/>
      <c r="I142" s="181"/>
      <c r="J142" s="181"/>
      <c r="K142" s="181"/>
      <c r="L142" s="181"/>
      <c r="M142" s="181"/>
      <c r="N142" s="181"/>
      <c r="O142" s="181"/>
      <c r="P142" s="181"/>
      <c r="Q142" s="181"/>
      <c r="R142" s="181"/>
      <c r="S142" s="181"/>
      <c r="T142" s="181"/>
    </row>
    <row r="143" spans="1:20" ht="15" x14ac:dyDescent="0.2">
      <c r="A143" s="87"/>
      <c r="B143" s="87"/>
      <c r="C143" s="87"/>
      <c r="D143" s="87"/>
      <c r="E143" s="87"/>
      <c r="F143" s="87"/>
      <c r="G143" s="87"/>
      <c r="H143" s="87"/>
      <c r="I143" s="87"/>
      <c r="J143" s="87"/>
      <c r="K143" s="87"/>
      <c r="L143" s="87"/>
      <c r="M143" s="87"/>
      <c r="N143" s="87"/>
      <c r="O143" s="87"/>
      <c r="P143" s="87"/>
      <c r="Q143" s="87"/>
      <c r="R143" s="87"/>
      <c r="S143" s="87"/>
      <c r="T143" s="87"/>
    </row>
    <row r="144" spans="1:20" x14ac:dyDescent="0.2">
      <c r="A144" s="181"/>
      <c r="B144" s="181"/>
      <c r="C144" s="181"/>
      <c r="D144" s="181"/>
      <c r="E144" s="181"/>
      <c r="F144" s="181"/>
      <c r="G144" s="181"/>
      <c r="H144" s="181"/>
      <c r="I144" s="181"/>
      <c r="J144" s="181"/>
      <c r="K144" s="181"/>
      <c r="L144" s="181"/>
      <c r="M144" s="181"/>
      <c r="N144" s="181"/>
      <c r="O144" s="181"/>
      <c r="P144" s="181"/>
      <c r="Q144" s="181"/>
      <c r="R144" s="181"/>
      <c r="S144" s="181"/>
      <c r="T144" s="181"/>
    </row>
    <row r="145" spans="1:20" x14ac:dyDescent="0.2">
      <c r="A145" s="181"/>
      <c r="B145" s="181"/>
      <c r="C145" s="181"/>
      <c r="D145" s="181"/>
      <c r="E145" s="181"/>
      <c r="F145" s="181"/>
      <c r="G145" s="181"/>
      <c r="H145" s="181"/>
      <c r="I145" s="181"/>
      <c r="J145" s="181"/>
      <c r="K145" s="181"/>
      <c r="L145" s="181"/>
      <c r="M145" s="181"/>
      <c r="N145" s="181"/>
      <c r="O145" s="181"/>
      <c r="P145" s="181"/>
      <c r="Q145" s="181"/>
      <c r="R145" s="181"/>
      <c r="S145" s="181"/>
      <c r="T145" s="181"/>
    </row>
    <row r="146" spans="1:20" x14ac:dyDescent="0.2">
      <c r="A146" s="181"/>
      <c r="B146" s="181"/>
      <c r="C146" s="181"/>
      <c r="D146" s="181"/>
      <c r="E146" s="181"/>
      <c r="F146" s="181"/>
      <c r="G146" s="181"/>
      <c r="H146" s="181"/>
      <c r="I146" s="181"/>
      <c r="J146" s="181"/>
      <c r="K146" s="181"/>
      <c r="L146" s="181"/>
      <c r="M146" s="181"/>
      <c r="N146" s="181"/>
      <c r="O146" s="181"/>
      <c r="P146" s="181"/>
      <c r="Q146" s="181"/>
      <c r="R146" s="181"/>
      <c r="S146" s="181"/>
      <c r="T146" s="181"/>
    </row>
    <row r="147" spans="1:20" x14ac:dyDescent="0.2">
      <c r="A147" s="181"/>
      <c r="B147" s="181"/>
      <c r="C147" s="181"/>
      <c r="D147" s="181"/>
      <c r="E147" s="181"/>
      <c r="F147" s="181"/>
      <c r="G147" s="181"/>
      <c r="H147" s="181"/>
      <c r="I147" s="181"/>
      <c r="J147" s="181"/>
      <c r="K147" s="181"/>
      <c r="L147" s="181"/>
      <c r="M147" s="181"/>
      <c r="N147" s="181"/>
      <c r="O147" s="181"/>
      <c r="P147" s="181"/>
      <c r="Q147" s="181"/>
      <c r="R147" s="181"/>
      <c r="S147" s="181"/>
      <c r="T147" s="181"/>
    </row>
    <row r="148" spans="1:20" x14ac:dyDescent="0.2">
      <c r="A148" s="181"/>
      <c r="B148" s="181"/>
      <c r="C148" s="181"/>
      <c r="D148" s="181"/>
      <c r="E148" s="181"/>
      <c r="F148" s="181"/>
      <c r="G148" s="181"/>
      <c r="H148" s="181"/>
      <c r="I148" s="181"/>
      <c r="J148" s="181"/>
      <c r="K148" s="181"/>
      <c r="L148" s="181"/>
      <c r="M148" s="181"/>
      <c r="N148" s="181"/>
      <c r="O148" s="181"/>
      <c r="P148" s="181"/>
      <c r="Q148" s="181"/>
      <c r="R148" s="181"/>
      <c r="S148" s="181"/>
      <c r="T148" s="181"/>
    </row>
    <row r="149" spans="1:20" x14ac:dyDescent="0.2">
      <c r="A149" s="181"/>
      <c r="B149" s="181"/>
      <c r="C149" s="181"/>
      <c r="D149" s="181"/>
      <c r="E149" s="181"/>
      <c r="F149" s="181"/>
      <c r="G149" s="181"/>
      <c r="H149" s="181"/>
      <c r="I149" s="181"/>
      <c r="J149" s="181"/>
      <c r="K149" s="181"/>
      <c r="L149" s="181"/>
      <c r="M149" s="181"/>
      <c r="N149" s="181"/>
      <c r="O149" s="181"/>
      <c r="P149" s="181"/>
      <c r="Q149" s="181"/>
      <c r="R149" s="181"/>
      <c r="S149" s="181"/>
      <c r="T149" s="181"/>
    </row>
    <row r="150" spans="1:20" x14ac:dyDescent="0.2">
      <c r="A150" s="181"/>
      <c r="B150" s="181"/>
      <c r="C150" s="181"/>
      <c r="D150" s="181"/>
      <c r="E150" s="181"/>
      <c r="F150" s="181"/>
      <c r="G150" s="181"/>
      <c r="H150" s="181"/>
      <c r="I150" s="181"/>
      <c r="J150" s="181"/>
      <c r="K150" s="181"/>
      <c r="L150" s="181"/>
      <c r="M150" s="181"/>
      <c r="N150" s="181"/>
      <c r="O150" s="181"/>
      <c r="P150" s="181"/>
      <c r="Q150" s="181"/>
      <c r="R150" s="181"/>
      <c r="S150" s="181"/>
      <c r="T150" s="181"/>
    </row>
    <row r="151" spans="1:20" x14ac:dyDescent="0.2">
      <c r="A151" s="181"/>
      <c r="B151" s="181"/>
      <c r="C151" s="181"/>
      <c r="D151" s="181"/>
      <c r="E151" s="181"/>
      <c r="F151" s="181"/>
      <c r="G151" s="181"/>
      <c r="H151" s="181"/>
      <c r="I151" s="181"/>
      <c r="J151" s="181"/>
      <c r="K151" s="181"/>
      <c r="L151" s="181"/>
      <c r="M151" s="181"/>
      <c r="N151" s="181"/>
      <c r="O151" s="181"/>
      <c r="P151" s="181"/>
      <c r="Q151" s="181"/>
      <c r="R151" s="181"/>
      <c r="S151" s="181"/>
      <c r="T151" s="181"/>
    </row>
    <row r="152" spans="1:20" x14ac:dyDescent="0.2">
      <c r="A152" s="181"/>
      <c r="B152" s="181"/>
      <c r="C152" s="181"/>
      <c r="D152" s="181"/>
      <c r="E152" s="181"/>
      <c r="F152" s="181"/>
      <c r="G152" s="181"/>
      <c r="H152" s="181"/>
      <c r="I152" s="181"/>
      <c r="J152" s="181"/>
      <c r="K152" s="181"/>
      <c r="L152" s="181"/>
      <c r="M152" s="181"/>
      <c r="N152" s="181"/>
      <c r="O152" s="181"/>
      <c r="P152" s="181"/>
      <c r="Q152" s="181"/>
      <c r="R152" s="181"/>
      <c r="S152" s="181"/>
      <c r="T152" s="181"/>
    </row>
    <row r="153" spans="1:20" x14ac:dyDescent="0.2">
      <c r="A153" s="181"/>
      <c r="B153" s="181"/>
      <c r="C153" s="181"/>
      <c r="D153" s="181"/>
      <c r="E153" s="181"/>
      <c r="F153" s="181"/>
      <c r="G153" s="181"/>
      <c r="H153" s="181"/>
      <c r="I153" s="181"/>
      <c r="J153" s="181"/>
      <c r="K153" s="181"/>
      <c r="L153" s="181"/>
      <c r="M153" s="181"/>
      <c r="N153" s="181"/>
      <c r="O153" s="181"/>
      <c r="P153" s="181"/>
      <c r="Q153" s="181"/>
      <c r="R153" s="181"/>
      <c r="S153" s="181"/>
      <c r="T153" s="181"/>
    </row>
    <row r="154" spans="1:20" x14ac:dyDescent="0.2">
      <c r="A154" s="181"/>
      <c r="B154" s="181"/>
      <c r="C154" s="181"/>
      <c r="D154" s="181"/>
      <c r="E154" s="181"/>
      <c r="F154" s="181"/>
      <c r="G154" s="181"/>
      <c r="H154" s="181"/>
      <c r="I154" s="181"/>
      <c r="J154" s="181"/>
      <c r="K154" s="181"/>
      <c r="L154" s="181"/>
      <c r="M154" s="181"/>
      <c r="N154" s="181"/>
      <c r="O154" s="181"/>
      <c r="P154" s="181"/>
      <c r="Q154" s="181"/>
      <c r="R154" s="181"/>
      <c r="S154" s="181"/>
      <c r="T154" s="181"/>
    </row>
    <row r="155" spans="1:20" x14ac:dyDescent="0.2">
      <c r="A155" s="181"/>
      <c r="B155" s="181"/>
      <c r="C155" s="181"/>
      <c r="D155" s="181"/>
      <c r="E155" s="181"/>
      <c r="F155" s="181"/>
      <c r="G155" s="181"/>
      <c r="H155" s="181"/>
      <c r="I155" s="181"/>
      <c r="J155" s="181"/>
      <c r="K155" s="181"/>
      <c r="L155" s="181"/>
      <c r="M155" s="181"/>
      <c r="N155" s="181"/>
      <c r="O155" s="181"/>
      <c r="P155" s="181"/>
      <c r="Q155" s="181"/>
      <c r="R155" s="181"/>
      <c r="S155" s="181"/>
      <c r="T155" s="181"/>
    </row>
    <row r="156" spans="1:20" x14ac:dyDescent="0.2">
      <c r="A156" s="181"/>
      <c r="B156" s="181"/>
      <c r="C156" s="181"/>
      <c r="D156" s="181"/>
      <c r="E156" s="181"/>
      <c r="F156" s="181"/>
      <c r="G156" s="181"/>
      <c r="H156" s="181"/>
      <c r="I156" s="181"/>
      <c r="J156" s="181"/>
      <c r="K156" s="181"/>
      <c r="L156" s="181"/>
      <c r="M156" s="181"/>
      <c r="N156" s="181"/>
      <c r="O156" s="181"/>
      <c r="P156" s="181"/>
      <c r="Q156" s="181"/>
      <c r="R156" s="181"/>
      <c r="S156" s="181"/>
      <c r="T156" s="181"/>
    </row>
    <row r="157" spans="1:20" x14ac:dyDescent="0.2">
      <c r="A157" s="181"/>
      <c r="B157" s="181"/>
      <c r="C157" s="181"/>
      <c r="D157" s="181"/>
      <c r="E157" s="181"/>
      <c r="F157" s="181"/>
      <c r="G157" s="181"/>
      <c r="H157" s="181"/>
      <c r="I157" s="181"/>
      <c r="J157" s="181"/>
      <c r="K157" s="181"/>
      <c r="L157" s="181"/>
      <c r="M157" s="181"/>
      <c r="N157" s="181"/>
      <c r="O157" s="181"/>
      <c r="P157" s="181"/>
      <c r="Q157" s="181"/>
      <c r="R157" s="181"/>
      <c r="S157" s="181"/>
      <c r="T157" s="181"/>
    </row>
    <row r="158" spans="1:20" x14ac:dyDescent="0.2">
      <c r="A158" s="181"/>
      <c r="B158" s="181"/>
      <c r="C158" s="181"/>
      <c r="D158" s="181"/>
      <c r="E158" s="181"/>
      <c r="F158" s="181"/>
      <c r="G158" s="181"/>
      <c r="H158" s="181"/>
      <c r="I158" s="181"/>
      <c r="J158" s="181"/>
      <c r="K158" s="181"/>
      <c r="L158" s="181"/>
      <c r="M158" s="181"/>
      <c r="N158" s="181"/>
      <c r="O158" s="181"/>
      <c r="P158" s="181"/>
      <c r="Q158" s="181"/>
      <c r="R158" s="181"/>
      <c r="S158" s="181"/>
      <c r="T158" s="181"/>
    </row>
    <row r="159" spans="1:20" x14ac:dyDescent="0.2">
      <c r="A159" s="181"/>
      <c r="B159" s="181"/>
      <c r="C159" s="181"/>
      <c r="D159" s="181"/>
      <c r="E159" s="181"/>
      <c r="F159" s="181"/>
      <c r="G159" s="181"/>
      <c r="H159" s="181"/>
      <c r="I159" s="181"/>
      <c r="J159" s="181"/>
      <c r="K159" s="181"/>
      <c r="L159" s="181"/>
      <c r="M159" s="181"/>
      <c r="N159" s="181"/>
      <c r="O159" s="181"/>
      <c r="P159" s="181"/>
      <c r="Q159" s="181"/>
      <c r="R159" s="181"/>
      <c r="S159" s="181"/>
      <c r="T159" s="181"/>
    </row>
    <row r="160" spans="1:20" x14ac:dyDescent="0.2">
      <c r="A160" s="181"/>
      <c r="B160" s="181"/>
      <c r="C160" s="181"/>
      <c r="D160" s="181"/>
      <c r="E160" s="181"/>
      <c r="F160" s="181"/>
      <c r="G160" s="181"/>
      <c r="H160" s="181"/>
      <c r="I160" s="181"/>
      <c r="J160" s="181"/>
      <c r="K160" s="181"/>
      <c r="L160" s="181"/>
      <c r="M160" s="181"/>
      <c r="N160" s="181"/>
      <c r="O160" s="181"/>
      <c r="P160" s="181"/>
      <c r="Q160" s="181"/>
      <c r="R160" s="181"/>
      <c r="S160" s="181"/>
      <c r="T160" s="181"/>
    </row>
    <row r="161" spans="1:20" x14ac:dyDescent="0.2">
      <c r="A161" s="181"/>
      <c r="B161" s="181"/>
      <c r="C161" s="181"/>
      <c r="D161" s="181"/>
      <c r="E161" s="181"/>
      <c r="F161" s="181"/>
      <c r="G161" s="181"/>
      <c r="H161" s="181"/>
      <c r="I161" s="181"/>
      <c r="J161" s="181"/>
      <c r="K161" s="181"/>
      <c r="L161" s="181"/>
      <c r="M161" s="181"/>
      <c r="N161" s="181"/>
      <c r="O161" s="181"/>
      <c r="P161" s="181"/>
      <c r="Q161" s="181"/>
      <c r="R161" s="181"/>
      <c r="S161" s="181"/>
      <c r="T161" s="181"/>
    </row>
    <row r="162" spans="1:20" x14ac:dyDescent="0.2">
      <c r="A162" s="181"/>
      <c r="B162" s="181"/>
      <c r="C162" s="181"/>
      <c r="D162" s="181"/>
      <c r="E162" s="181"/>
      <c r="F162" s="181"/>
      <c r="G162" s="181"/>
      <c r="H162" s="181"/>
      <c r="I162" s="181"/>
      <c r="J162" s="181"/>
      <c r="K162" s="181"/>
      <c r="L162" s="181"/>
      <c r="M162" s="181"/>
      <c r="N162" s="181"/>
      <c r="O162" s="181"/>
      <c r="P162" s="181"/>
      <c r="Q162" s="181"/>
      <c r="R162" s="181"/>
      <c r="S162" s="181"/>
      <c r="T162" s="181"/>
    </row>
    <row r="163" spans="1:20" x14ac:dyDescent="0.2">
      <c r="A163" s="181"/>
      <c r="B163" s="181"/>
      <c r="C163" s="181"/>
      <c r="D163" s="181"/>
      <c r="E163" s="181"/>
      <c r="F163" s="181"/>
      <c r="G163" s="181"/>
      <c r="H163" s="181"/>
      <c r="I163" s="181"/>
      <c r="J163" s="181"/>
      <c r="K163" s="181"/>
      <c r="L163" s="181"/>
      <c r="M163" s="181"/>
      <c r="N163" s="181"/>
      <c r="O163" s="181"/>
      <c r="P163" s="181"/>
      <c r="Q163" s="181"/>
      <c r="R163" s="181"/>
      <c r="S163" s="181"/>
      <c r="T163" s="181"/>
    </row>
    <row r="164" spans="1:20" x14ac:dyDescent="0.2">
      <c r="A164" s="181"/>
      <c r="B164" s="181"/>
      <c r="C164" s="181"/>
      <c r="D164" s="181"/>
      <c r="E164" s="181"/>
      <c r="F164" s="181"/>
      <c r="G164" s="181"/>
      <c r="H164" s="181"/>
      <c r="I164" s="181"/>
      <c r="J164" s="181"/>
      <c r="K164" s="181"/>
      <c r="L164" s="181"/>
      <c r="M164" s="181"/>
      <c r="N164" s="181"/>
      <c r="O164" s="181"/>
      <c r="P164" s="181"/>
      <c r="Q164" s="181"/>
      <c r="R164" s="181"/>
      <c r="S164" s="181"/>
      <c r="T164" s="181"/>
    </row>
    <row r="165" spans="1:20" ht="15" x14ac:dyDescent="0.2">
      <c r="A165" s="87"/>
      <c r="B165" s="87"/>
      <c r="C165" s="87"/>
      <c r="D165" s="87"/>
      <c r="E165" s="87"/>
      <c r="F165" s="87"/>
      <c r="G165" s="87"/>
      <c r="H165" s="87"/>
      <c r="I165" s="87"/>
      <c r="J165" s="87"/>
      <c r="K165" s="87"/>
      <c r="L165" s="87"/>
      <c r="M165" s="87"/>
      <c r="N165" s="87"/>
      <c r="O165" s="87"/>
      <c r="P165" s="87"/>
      <c r="Q165" s="87"/>
      <c r="R165" s="87"/>
      <c r="S165" s="87"/>
      <c r="T165" s="87"/>
    </row>
    <row r="166" spans="1:20" x14ac:dyDescent="0.2">
      <c r="A166" s="181"/>
      <c r="B166" s="181"/>
      <c r="C166" s="181"/>
      <c r="D166" s="181"/>
      <c r="E166" s="181"/>
      <c r="F166" s="181"/>
      <c r="G166" s="181"/>
      <c r="H166" s="181"/>
      <c r="I166" s="181"/>
      <c r="J166" s="181"/>
      <c r="K166" s="181"/>
      <c r="L166" s="181"/>
      <c r="M166" s="181"/>
      <c r="N166" s="181"/>
      <c r="O166" s="181"/>
      <c r="P166" s="181"/>
      <c r="Q166" s="181"/>
      <c r="R166" s="181"/>
      <c r="S166" s="181"/>
      <c r="T166" s="181"/>
    </row>
    <row r="167" spans="1:20" x14ac:dyDescent="0.2">
      <c r="A167" s="181"/>
      <c r="B167" s="181"/>
      <c r="C167" s="181"/>
      <c r="D167" s="181"/>
      <c r="E167" s="181"/>
      <c r="F167" s="181"/>
      <c r="G167" s="181"/>
      <c r="H167" s="181"/>
      <c r="I167" s="181"/>
      <c r="J167" s="181"/>
      <c r="K167" s="181"/>
      <c r="L167" s="181"/>
      <c r="M167" s="181"/>
      <c r="N167" s="181"/>
      <c r="O167" s="181"/>
      <c r="P167" s="181"/>
      <c r="Q167" s="181"/>
      <c r="R167" s="181"/>
      <c r="S167" s="181"/>
      <c r="T167" s="181"/>
    </row>
    <row r="168" spans="1:20" x14ac:dyDescent="0.2">
      <c r="A168" s="181"/>
      <c r="B168" s="181"/>
      <c r="C168" s="181"/>
      <c r="D168" s="181"/>
      <c r="E168" s="181"/>
      <c r="F168" s="181"/>
      <c r="G168" s="181"/>
      <c r="H168" s="181"/>
      <c r="I168" s="181"/>
      <c r="J168" s="181"/>
      <c r="K168" s="181"/>
      <c r="L168" s="181"/>
      <c r="M168" s="181"/>
      <c r="N168" s="181"/>
      <c r="O168" s="181"/>
      <c r="P168" s="181"/>
      <c r="Q168" s="181"/>
      <c r="R168" s="181"/>
      <c r="S168" s="181"/>
      <c r="T168" s="181"/>
    </row>
    <row r="169" spans="1:20" x14ac:dyDescent="0.2">
      <c r="A169" s="181"/>
      <c r="B169" s="181"/>
      <c r="C169" s="181"/>
      <c r="D169" s="181"/>
      <c r="E169" s="181"/>
      <c r="F169" s="181"/>
      <c r="G169" s="181"/>
      <c r="H169" s="181"/>
      <c r="I169" s="181"/>
      <c r="J169" s="181"/>
      <c r="K169" s="181"/>
      <c r="L169" s="181"/>
      <c r="M169" s="181"/>
      <c r="N169" s="181"/>
      <c r="O169" s="181"/>
      <c r="P169" s="181"/>
      <c r="Q169" s="181"/>
      <c r="R169" s="181"/>
      <c r="S169" s="181"/>
      <c r="T169" s="181"/>
    </row>
    <row r="170" spans="1:20" x14ac:dyDescent="0.2">
      <c r="A170" s="181"/>
      <c r="B170" s="181"/>
      <c r="C170" s="181"/>
      <c r="D170" s="181"/>
      <c r="E170" s="181"/>
      <c r="F170" s="181"/>
      <c r="G170" s="181"/>
      <c r="H170" s="181"/>
      <c r="I170" s="181"/>
      <c r="J170" s="181"/>
      <c r="K170" s="181"/>
      <c r="L170" s="181"/>
      <c r="M170" s="181"/>
      <c r="N170" s="181"/>
      <c r="O170" s="181"/>
      <c r="P170" s="181"/>
      <c r="Q170" s="181"/>
      <c r="R170" s="181"/>
      <c r="S170" s="181"/>
      <c r="T170" s="181"/>
    </row>
    <row r="171" spans="1:20" x14ac:dyDescent="0.2">
      <c r="A171" s="181"/>
      <c r="B171" s="181"/>
      <c r="C171" s="181"/>
      <c r="D171" s="181"/>
      <c r="E171" s="181"/>
      <c r="F171" s="181"/>
      <c r="G171" s="181"/>
      <c r="H171" s="181"/>
      <c r="I171" s="181"/>
      <c r="J171" s="181"/>
      <c r="K171" s="181"/>
      <c r="L171" s="181"/>
      <c r="M171" s="181"/>
      <c r="N171" s="181"/>
      <c r="O171" s="181"/>
      <c r="P171" s="181"/>
      <c r="Q171" s="181"/>
      <c r="R171" s="181"/>
      <c r="S171" s="181"/>
      <c r="T171" s="181"/>
    </row>
    <row r="172" spans="1:20" x14ac:dyDescent="0.2">
      <c r="A172" s="181"/>
      <c r="B172" s="181"/>
      <c r="C172" s="181"/>
      <c r="D172" s="181"/>
      <c r="E172" s="181"/>
      <c r="F172" s="181"/>
      <c r="G172" s="181"/>
      <c r="H172" s="181"/>
      <c r="I172" s="181"/>
      <c r="J172" s="181"/>
      <c r="K172" s="181"/>
      <c r="L172" s="181"/>
      <c r="M172" s="181"/>
      <c r="N172" s="181"/>
      <c r="O172" s="181"/>
      <c r="P172" s="181"/>
      <c r="Q172" s="181"/>
      <c r="R172" s="181"/>
      <c r="S172" s="181"/>
      <c r="T172" s="18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316" priority="31" stopIfTrue="1" operator="equal">
      <formula>0</formula>
    </cfRule>
  </conditionalFormatting>
  <conditionalFormatting sqref="C39 C42:C59">
    <cfRule type="cellIs" dxfId="315" priority="32" stopIfTrue="1" operator="equal">
      <formula>"Middels"</formula>
    </cfRule>
    <cfRule type="cellIs" dxfId="314" priority="33" stopIfTrue="1" operator="equal">
      <formula>"Lav"</formula>
    </cfRule>
    <cfRule type="cellIs" dxfId="313" priority="34" stopIfTrue="1" operator="equal">
      <formula>"Kritisk"</formula>
    </cfRule>
  </conditionalFormatting>
  <conditionalFormatting sqref="A31:B33 G54:G141 N2:N3 O1:U3 C35:C36 N67:N141 G32:G42 G2:G3 G28 O8:U141 N28 O173:U1048576 U142:U172 N173:N65536 G173:G65536">
    <cfRule type="cellIs" dxfId="312" priority="35" stopIfTrue="1" operator="equal">
      <formula>"Middels"</formula>
    </cfRule>
    <cfRule type="cellIs" dxfId="311" priority="36" stopIfTrue="1" operator="equal">
      <formula>"Lav"</formula>
    </cfRule>
    <cfRule type="cellIs" dxfId="310" priority="37" stopIfTrue="1" operator="equal">
      <formula>"Høy"</formula>
    </cfRule>
  </conditionalFormatting>
  <conditionalFormatting sqref="N4:U5 G4:G5 O6:U7">
    <cfRule type="cellIs" dxfId="309" priority="25" stopIfTrue="1" operator="equal">
      <formula>"Middels"</formula>
    </cfRule>
    <cfRule type="cellIs" dxfId="308" priority="26" stopIfTrue="1" operator="equal">
      <formula>"Lav"</formula>
    </cfRule>
    <cfRule type="cellIs" dxfId="307" priority="27" stopIfTrue="1" operator="equal">
      <formula>"Høy"</formula>
    </cfRule>
  </conditionalFormatting>
  <conditionalFormatting sqref="A142:T143 A164:T165">
    <cfRule type="cellIs" dxfId="306" priority="22" stopIfTrue="1" operator="equal">
      <formula>"Middels"</formula>
    </cfRule>
    <cfRule type="cellIs" dxfId="305" priority="23" stopIfTrue="1" operator="equal">
      <formula>"Lav"</formula>
    </cfRule>
    <cfRule type="cellIs" dxfId="304" priority="24" stopIfTrue="1" operator="equal">
      <formula>"Høy"</formula>
    </cfRule>
  </conditionalFormatting>
  <conditionalFormatting sqref="A142:T142 A164:T164">
    <cfRule type="cellIs" dxfId="303" priority="21" operator="equal">
      <formula>"Kritisk"</formula>
    </cfRule>
  </conditionalFormatting>
  <conditionalFormatting sqref="A144:T163 A166:T172">
    <cfRule type="cellIs" dxfId="302" priority="18" stopIfTrue="1" operator="equal">
      <formula>"Middels"</formula>
    </cfRule>
    <cfRule type="cellIs" dxfId="301" priority="19" stopIfTrue="1" operator="equal">
      <formula>"Lav"</formula>
    </cfRule>
    <cfRule type="cellIs" dxfId="300" priority="20" stopIfTrue="1" operator="equal">
      <formula>"Høy"</formula>
    </cfRule>
  </conditionalFormatting>
  <conditionalFormatting sqref="A144:T163 A166:T172">
    <cfRule type="cellIs" dxfId="299" priority="17" operator="equal">
      <formula>"Kritisk"</formula>
    </cfRule>
  </conditionalFormatting>
  <conditionalFormatting sqref="G6:G7">
    <cfRule type="cellIs" dxfId="298" priority="14" stopIfTrue="1" operator="equal">
      <formula>"Middels"</formula>
    </cfRule>
    <cfRule type="cellIs" dxfId="297" priority="15" stopIfTrue="1" operator="equal">
      <formula>"Lav"</formula>
    </cfRule>
    <cfRule type="cellIs" dxfId="296" priority="16" stopIfTrue="1" operator="equal">
      <formula>"Høy"</formula>
    </cfRule>
  </conditionalFormatting>
  <conditionalFormatting sqref="G6">
    <cfRule type="cellIs" dxfId="295" priority="13" operator="equal">
      <formula>"Kritisk"</formula>
    </cfRule>
  </conditionalFormatting>
  <conditionalFormatting sqref="G8:G27">
    <cfRule type="cellIs" dxfId="294" priority="10" stopIfTrue="1" operator="equal">
      <formula>"Middels"</formula>
    </cfRule>
    <cfRule type="cellIs" dxfId="293" priority="11" stopIfTrue="1" operator="equal">
      <formula>"Lav"</formula>
    </cfRule>
    <cfRule type="cellIs" dxfId="292" priority="12" stopIfTrue="1" operator="equal">
      <formula>"Høy"</formula>
    </cfRule>
  </conditionalFormatting>
  <conditionalFormatting sqref="G8:G27">
    <cfRule type="cellIs" dxfId="291" priority="9" operator="equal">
      <formula>"Kritisk"</formula>
    </cfRule>
  </conditionalFormatting>
  <conditionalFormatting sqref="N6:N7">
    <cfRule type="cellIs" dxfId="290" priority="6" stopIfTrue="1" operator="equal">
      <formula>"Middels"</formula>
    </cfRule>
    <cfRule type="cellIs" dxfId="289" priority="7" stopIfTrue="1" operator="equal">
      <formula>"Lav"</formula>
    </cfRule>
    <cfRule type="cellIs" dxfId="288" priority="8" stopIfTrue="1" operator="equal">
      <formula>"Høy"</formula>
    </cfRule>
  </conditionalFormatting>
  <conditionalFormatting sqref="N6">
    <cfRule type="cellIs" dxfId="287" priority="5" operator="equal">
      <formula>"Kritisk"</formula>
    </cfRule>
  </conditionalFormatting>
  <conditionalFormatting sqref="N8:N27">
    <cfRule type="cellIs" dxfId="286" priority="2" stopIfTrue="1" operator="equal">
      <formula>"Middels"</formula>
    </cfRule>
    <cfRule type="cellIs" dxfId="285" priority="3" stopIfTrue="1" operator="equal">
      <formula>"Lav"</formula>
    </cfRule>
    <cfRule type="cellIs" dxfId="284" priority="4" stopIfTrue="1" operator="equal">
      <formula>"Høy"</formula>
    </cfRule>
  </conditionalFormatting>
  <conditionalFormatting sqref="N8:N27">
    <cfRule type="cellIs" dxfId="28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7">
    <tabColor indexed="22"/>
  </sheetPr>
  <dimension ref="A1:AE105"/>
  <sheetViews>
    <sheetView showRowColHeaders="0" zoomScaleNormal="75" workbookViewId="0">
      <pane ySplit="7" topLeftCell="A10" activePane="bottomLeft" state="frozenSplit"/>
      <selection activeCell="A142" sqref="A142:T172"/>
      <selection pane="bottomLeft" activeCell="J27" sqref="J27:J28"/>
    </sheetView>
  </sheetViews>
  <sheetFormatPr baseColWidth="10" defaultColWidth="9.140625" defaultRowHeight="14.25" x14ac:dyDescent="0.2"/>
  <cols>
    <col min="1" max="1" width="7.7109375" style="2" customWidth="1"/>
    <col min="2" max="2" width="19" style="2" customWidth="1"/>
    <col min="3" max="3" width="20.42578125" style="2" customWidth="1"/>
    <col min="4" max="4" width="20.5703125" style="2" customWidth="1"/>
    <col min="5" max="5" width="6" style="2" customWidth="1"/>
    <col min="6" max="6" width="6" style="3" customWidth="1"/>
    <col min="7" max="7" width="8" style="2" bestFit="1" customWidth="1"/>
    <col min="8" max="8" width="15.28515625" style="2" customWidth="1"/>
    <col min="9" max="9" width="21.85546875" style="2" customWidth="1"/>
    <col min="10" max="10" width="12.140625" style="2" customWidth="1"/>
    <col min="11" max="11" width="7.5703125" style="2"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145</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10:</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282" priority="23" stopIfTrue="1" operator="equal">
      <formula>0</formula>
    </cfRule>
  </conditionalFormatting>
  <conditionalFormatting sqref="C39 C42:C59">
    <cfRule type="cellIs" dxfId="281" priority="24" stopIfTrue="1" operator="equal">
      <formula>"Middels"</formula>
    </cfRule>
    <cfRule type="cellIs" dxfId="280" priority="25" stopIfTrue="1" operator="equal">
      <formula>"Lav"</formula>
    </cfRule>
    <cfRule type="cellIs" dxfId="279" priority="26" stopIfTrue="1" operator="equal">
      <formula>"Kritisk"</formula>
    </cfRule>
  </conditionalFormatting>
  <conditionalFormatting sqref="A31:B33 G54:G65536 N2:N3 O1:U3 C35:C36 N67:N65536 G32:G42 G2:G3 G28 O8:U1048576 N28">
    <cfRule type="cellIs" dxfId="278" priority="27" stopIfTrue="1" operator="equal">
      <formula>"Middels"</formula>
    </cfRule>
    <cfRule type="cellIs" dxfId="277" priority="28" stopIfTrue="1" operator="equal">
      <formula>"Lav"</formula>
    </cfRule>
    <cfRule type="cellIs" dxfId="276" priority="29" stopIfTrue="1" operator="equal">
      <formula>"Høy"</formula>
    </cfRule>
  </conditionalFormatting>
  <conditionalFormatting sqref="N4:U5 G4:G5 O6:U7">
    <cfRule type="cellIs" dxfId="275" priority="17" stopIfTrue="1" operator="equal">
      <formula>"Middels"</formula>
    </cfRule>
    <cfRule type="cellIs" dxfId="274" priority="18" stopIfTrue="1" operator="equal">
      <formula>"Lav"</formula>
    </cfRule>
    <cfRule type="cellIs" dxfId="273" priority="19" stopIfTrue="1" operator="equal">
      <formula>"Høy"</formula>
    </cfRule>
  </conditionalFormatting>
  <conditionalFormatting sqref="G6:G7">
    <cfRule type="cellIs" dxfId="272" priority="14" stopIfTrue="1" operator="equal">
      <formula>"Middels"</formula>
    </cfRule>
    <cfRule type="cellIs" dxfId="271" priority="15" stopIfTrue="1" operator="equal">
      <formula>"Lav"</formula>
    </cfRule>
    <cfRule type="cellIs" dxfId="270" priority="16" stopIfTrue="1" operator="equal">
      <formula>"Høy"</formula>
    </cfRule>
  </conditionalFormatting>
  <conditionalFormatting sqref="G6">
    <cfRule type="cellIs" dxfId="269" priority="13" operator="equal">
      <formula>"Kritisk"</formula>
    </cfRule>
  </conditionalFormatting>
  <conditionalFormatting sqref="G8:G27">
    <cfRule type="cellIs" dxfId="268" priority="10" stopIfTrue="1" operator="equal">
      <formula>"Middels"</formula>
    </cfRule>
    <cfRule type="cellIs" dxfId="267" priority="11" stopIfTrue="1" operator="equal">
      <formula>"Lav"</formula>
    </cfRule>
    <cfRule type="cellIs" dxfId="266" priority="12" stopIfTrue="1" operator="equal">
      <formula>"Høy"</formula>
    </cfRule>
  </conditionalFormatting>
  <conditionalFormatting sqref="G8:G27">
    <cfRule type="cellIs" dxfId="265" priority="9" operator="equal">
      <formula>"Kritisk"</formula>
    </cfRule>
  </conditionalFormatting>
  <conditionalFormatting sqref="N6:N7">
    <cfRule type="cellIs" dxfId="264" priority="6" stopIfTrue="1" operator="equal">
      <formula>"Middels"</formula>
    </cfRule>
    <cfRule type="cellIs" dxfId="263" priority="7" stopIfTrue="1" operator="equal">
      <formula>"Lav"</formula>
    </cfRule>
    <cfRule type="cellIs" dxfId="262" priority="8" stopIfTrue="1" operator="equal">
      <formula>"Høy"</formula>
    </cfRule>
  </conditionalFormatting>
  <conditionalFormatting sqref="N6">
    <cfRule type="cellIs" dxfId="261" priority="5" operator="equal">
      <formula>"Kritisk"</formula>
    </cfRule>
  </conditionalFormatting>
  <conditionalFormatting sqref="N8:N27">
    <cfRule type="cellIs" dxfId="260" priority="2" stopIfTrue="1" operator="equal">
      <formula>"Middels"</formula>
    </cfRule>
    <cfRule type="cellIs" dxfId="259" priority="3" stopIfTrue="1" operator="equal">
      <formula>"Lav"</formula>
    </cfRule>
    <cfRule type="cellIs" dxfId="258" priority="4" stopIfTrue="1" operator="equal">
      <formula>"Høy"</formula>
    </cfRule>
  </conditionalFormatting>
  <conditionalFormatting sqref="N8:N27">
    <cfRule type="cellIs" dxfId="257"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8">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18.7109375" style="2" customWidth="1"/>
    <col min="3" max="3" width="21.7109375" style="2" customWidth="1"/>
    <col min="4" max="4" width="21.42578125" style="2" customWidth="1"/>
    <col min="5" max="5" width="6" style="2" customWidth="1"/>
    <col min="6" max="6" width="6" style="3" customWidth="1"/>
    <col min="7" max="7" width="7.42578125" style="2" customWidth="1"/>
    <col min="8" max="8" width="14.140625" style="2" customWidth="1"/>
    <col min="9" max="9" width="19.42578125" style="2" customWidth="1"/>
    <col min="10" max="10" width="13.28515625" style="2" customWidth="1"/>
    <col min="11" max="11" width="8.7109375" style="2" bestFit="1" customWidth="1"/>
    <col min="12" max="12" width="6" style="2" customWidth="1"/>
    <col min="13" max="13" width="6.28515625" style="3" customWidth="1"/>
    <col min="14" max="14" width="8"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146</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11:</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256" priority="23" stopIfTrue="1" operator="equal">
      <formula>0</formula>
    </cfRule>
  </conditionalFormatting>
  <conditionalFormatting sqref="C39 C42:C59">
    <cfRule type="cellIs" dxfId="255" priority="24" stopIfTrue="1" operator="equal">
      <formula>"Middels"</formula>
    </cfRule>
    <cfRule type="cellIs" dxfId="254" priority="25" stopIfTrue="1" operator="equal">
      <formula>"Lav"</formula>
    </cfRule>
    <cfRule type="cellIs" dxfId="253" priority="26" stopIfTrue="1" operator="equal">
      <formula>"Kritisk"</formula>
    </cfRule>
  </conditionalFormatting>
  <conditionalFormatting sqref="A31:B33 G54:G65536 N2:N3 O1:U3 C35:C36 N67:N65536 G32:G42 G2:G3 G28 O8:U1048576 N28">
    <cfRule type="cellIs" dxfId="252" priority="27" stopIfTrue="1" operator="equal">
      <formula>"Middels"</formula>
    </cfRule>
    <cfRule type="cellIs" dxfId="251" priority="28" stopIfTrue="1" operator="equal">
      <formula>"Lav"</formula>
    </cfRule>
    <cfRule type="cellIs" dxfId="250" priority="29" stopIfTrue="1" operator="equal">
      <formula>"Høy"</formula>
    </cfRule>
  </conditionalFormatting>
  <conditionalFormatting sqref="N4:U5 G4:G5 O6:U7">
    <cfRule type="cellIs" dxfId="249" priority="17" stopIfTrue="1" operator="equal">
      <formula>"Middels"</formula>
    </cfRule>
    <cfRule type="cellIs" dxfId="248" priority="18" stopIfTrue="1" operator="equal">
      <formula>"Lav"</formula>
    </cfRule>
    <cfRule type="cellIs" dxfId="247" priority="19" stopIfTrue="1" operator="equal">
      <formula>"Høy"</formula>
    </cfRule>
  </conditionalFormatting>
  <conditionalFormatting sqref="G6:G7">
    <cfRule type="cellIs" dxfId="246" priority="14" stopIfTrue="1" operator="equal">
      <formula>"Middels"</formula>
    </cfRule>
    <cfRule type="cellIs" dxfId="245" priority="15" stopIfTrue="1" operator="equal">
      <formula>"Lav"</formula>
    </cfRule>
    <cfRule type="cellIs" dxfId="244" priority="16" stopIfTrue="1" operator="equal">
      <formula>"Høy"</formula>
    </cfRule>
  </conditionalFormatting>
  <conditionalFormatting sqref="G6">
    <cfRule type="cellIs" dxfId="243" priority="13" operator="equal">
      <formula>"Kritisk"</formula>
    </cfRule>
  </conditionalFormatting>
  <conditionalFormatting sqref="G8:G27">
    <cfRule type="cellIs" dxfId="242" priority="10" stopIfTrue="1" operator="equal">
      <formula>"Middels"</formula>
    </cfRule>
    <cfRule type="cellIs" dxfId="241" priority="11" stopIfTrue="1" operator="equal">
      <formula>"Lav"</formula>
    </cfRule>
    <cfRule type="cellIs" dxfId="240" priority="12" stopIfTrue="1" operator="equal">
      <formula>"Høy"</formula>
    </cfRule>
  </conditionalFormatting>
  <conditionalFormatting sqref="G8:G27">
    <cfRule type="cellIs" dxfId="239" priority="9" operator="equal">
      <formula>"Kritisk"</formula>
    </cfRule>
  </conditionalFormatting>
  <conditionalFormatting sqref="N6:N7">
    <cfRule type="cellIs" dxfId="238" priority="6" stopIfTrue="1" operator="equal">
      <formula>"Middels"</formula>
    </cfRule>
    <cfRule type="cellIs" dxfId="237" priority="7" stopIfTrue="1" operator="equal">
      <formula>"Lav"</formula>
    </cfRule>
    <cfRule type="cellIs" dxfId="236" priority="8" stopIfTrue="1" operator="equal">
      <formula>"Høy"</formula>
    </cfRule>
  </conditionalFormatting>
  <conditionalFormatting sqref="N6">
    <cfRule type="cellIs" dxfId="235" priority="5" operator="equal">
      <formula>"Kritisk"</formula>
    </cfRule>
  </conditionalFormatting>
  <conditionalFormatting sqref="N8:N27">
    <cfRule type="cellIs" dxfId="234" priority="2" stopIfTrue="1" operator="equal">
      <formula>"Middels"</formula>
    </cfRule>
    <cfRule type="cellIs" dxfId="233" priority="3" stopIfTrue="1" operator="equal">
      <formula>"Lav"</formula>
    </cfRule>
    <cfRule type="cellIs" dxfId="232" priority="4" stopIfTrue="1" operator="equal">
      <formula>"Høy"</formula>
    </cfRule>
  </conditionalFormatting>
  <conditionalFormatting sqref="N8:N27">
    <cfRule type="cellIs" dxfId="231"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3"/>
    <pageSetUpPr fitToPage="1"/>
  </sheetPr>
  <dimension ref="A1:B3"/>
  <sheetViews>
    <sheetView showRowColHeaders="0" zoomScaleNormal="100" workbookViewId="0"/>
  </sheetViews>
  <sheetFormatPr baseColWidth="10" defaultColWidth="9.140625" defaultRowHeight="12.75" x14ac:dyDescent="0.2"/>
  <cols>
    <col min="1" max="1" width="2" style="45" customWidth="1"/>
    <col min="2" max="2" width="59.5703125" style="45" customWidth="1"/>
    <col min="3" max="16384" width="9.140625" style="45"/>
  </cols>
  <sheetData>
    <row r="1" spans="1:2" ht="20.25" x14ac:dyDescent="0.3">
      <c r="A1" s="97" t="s">
        <v>79</v>
      </c>
      <c r="B1" s="96"/>
    </row>
    <row r="3" spans="1:2" ht="330.75" customHeight="1" x14ac:dyDescent="0.2"/>
  </sheetData>
  <sheetProtection sheet="1" objects="1" scenarios="1"/>
  <phoneticPr fontId="20" type="noConversion"/>
  <pageMargins left="0.38" right="0.75" top="0.65" bottom="0.68" header="0.5" footer="0.5"/>
  <pageSetup paperSize="9"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9">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18.7109375" style="2" customWidth="1"/>
    <col min="3" max="3" width="21.140625" style="2" customWidth="1"/>
    <col min="4" max="4" width="21" style="2" customWidth="1"/>
    <col min="5" max="5" width="6" style="2" customWidth="1"/>
    <col min="6" max="6" width="6" style="3" customWidth="1"/>
    <col min="7" max="7" width="7.5703125" style="2" customWidth="1"/>
    <col min="8" max="8" width="15.28515625" style="2" customWidth="1"/>
    <col min="9" max="9" width="19.7109375" style="2" customWidth="1"/>
    <col min="10" max="10" width="13.28515625" style="2" customWidth="1"/>
    <col min="11" max="11" width="8.7109375" style="2" bestFit="1"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147</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12:</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230" priority="23" stopIfTrue="1" operator="equal">
      <formula>0</formula>
    </cfRule>
  </conditionalFormatting>
  <conditionalFormatting sqref="C39 C42:C59">
    <cfRule type="cellIs" dxfId="229" priority="24" stopIfTrue="1" operator="equal">
      <formula>"Middels"</formula>
    </cfRule>
    <cfRule type="cellIs" dxfId="228" priority="25" stopIfTrue="1" operator="equal">
      <formula>"Lav"</formula>
    </cfRule>
    <cfRule type="cellIs" dxfId="227" priority="26" stopIfTrue="1" operator="equal">
      <formula>"Kritisk"</formula>
    </cfRule>
  </conditionalFormatting>
  <conditionalFormatting sqref="A31:B33 G54:G65536 N2:N3 O1:U3 C35:C36 N67:N65536 G32:G42 G2:G3 G28 O8:U1048576 N28">
    <cfRule type="cellIs" dxfId="226" priority="27" stopIfTrue="1" operator="equal">
      <formula>"Middels"</formula>
    </cfRule>
    <cfRule type="cellIs" dxfId="225" priority="28" stopIfTrue="1" operator="equal">
      <formula>"Lav"</formula>
    </cfRule>
    <cfRule type="cellIs" dxfId="224" priority="29" stopIfTrue="1" operator="equal">
      <formula>"Høy"</formula>
    </cfRule>
  </conditionalFormatting>
  <conditionalFormatting sqref="N4:U5 G4:G5 O6:U7">
    <cfRule type="cellIs" dxfId="223" priority="17" stopIfTrue="1" operator="equal">
      <formula>"Middels"</formula>
    </cfRule>
    <cfRule type="cellIs" dxfId="222" priority="18" stopIfTrue="1" operator="equal">
      <formula>"Lav"</formula>
    </cfRule>
    <cfRule type="cellIs" dxfId="221" priority="19" stopIfTrue="1" operator="equal">
      <formula>"Høy"</formula>
    </cfRule>
  </conditionalFormatting>
  <conditionalFormatting sqref="G6:G7">
    <cfRule type="cellIs" dxfId="220" priority="14" stopIfTrue="1" operator="equal">
      <formula>"Middels"</formula>
    </cfRule>
    <cfRule type="cellIs" dxfId="219" priority="15" stopIfTrue="1" operator="equal">
      <formula>"Lav"</formula>
    </cfRule>
    <cfRule type="cellIs" dxfId="218" priority="16" stopIfTrue="1" operator="equal">
      <formula>"Høy"</formula>
    </cfRule>
  </conditionalFormatting>
  <conditionalFormatting sqref="G6">
    <cfRule type="cellIs" dxfId="217" priority="13" operator="equal">
      <formula>"Kritisk"</formula>
    </cfRule>
  </conditionalFormatting>
  <conditionalFormatting sqref="G8:G27">
    <cfRule type="cellIs" dxfId="216" priority="10" stopIfTrue="1" operator="equal">
      <formula>"Middels"</formula>
    </cfRule>
    <cfRule type="cellIs" dxfId="215" priority="11" stopIfTrue="1" operator="equal">
      <formula>"Lav"</formula>
    </cfRule>
    <cfRule type="cellIs" dxfId="214" priority="12" stopIfTrue="1" operator="equal">
      <formula>"Høy"</formula>
    </cfRule>
  </conditionalFormatting>
  <conditionalFormatting sqref="G8:G27">
    <cfRule type="cellIs" dxfId="213" priority="9" operator="equal">
      <formula>"Kritisk"</formula>
    </cfRule>
  </conditionalFormatting>
  <conditionalFormatting sqref="N6:N7">
    <cfRule type="cellIs" dxfId="212" priority="6" stopIfTrue="1" operator="equal">
      <formula>"Middels"</formula>
    </cfRule>
    <cfRule type="cellIs" dxfId="211" priority="7" stopIfTrue="1" operator="equal">
      <formula>"Lav"</formula>
    </cfRule>
    <cfRule type="cellIs" dxfId="210" priority="8" stopIfTrue="1" operator="equal">
      <formula>"Høy"</formula>
    </cfRule>
  </conditionalFormatting>
  <conditionalFormatting sqref="N6">
    <cfRule type="cellIs" dxfId="209" priority="5" operator="equal">
      <formula>"Kritisk"</formula>
    </cfRule>
  </conditionalFormatting>
  <conditionalFormatting sqref="N8:N27">
    <cfRule type="cellIs" dxfId="208" priority="2" stopIfTrue="1" operator="equal">
      <formula>"Middels"</formula>
    </cfRule>
    <cfRule type="cellIs" dxfId="207" priority="3" stopIfTrue="1" operator="equal">
      <formula>"Lav"</formula>
    </cfRule>
    <cfRule type="cellIs" dxfId="206" priority="4" stopIfTrue="1" operator="equal">
      <formula>"Høy"</formula>
    </cfRule>
  </conditionalFormatting>
  <conditionalFormatting sqref="N8:N27">
    <cfRule type="cellIs" dxfId="205"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0">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19.42578125" style="2" customWidth="1"/>
    <col min="3" max="3" width="21.7109375" style="2" customWidth="1"/>
    <col min="4" max="4" width="20.7109375" style="2" customWidth="1"/>
    <col min="5" max="5" width="6" style="2" customWidth="1"/>
    <col min="6" max="6" width="6" style="3" customWidth="1"/>
    <col min="7" max="7" width="8" style="2" bestFit="1" customWidth="1"/>
    <col min="8" max="8" width="14.7109375" style="2" customWidth="1"/>
    <col min="9" max="9" width="20.28515625" style="2" customWidth="1"/>
    <col min="10" max="10" width="12.85546875" style="2" customWidth="1"/>
    <col min="11" max="11" width="7.7109375" style="2"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148</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13:</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204" priority="23" stopIfTrue="1" operator="equal">
      <formula>0</formula>
    </cfRule>
  </conditionalFormatting>
  <conditionalFormatting sqref="C39 C42:C59">
    <cfRule type="cellIs" dxfId="203" priority="24" stopIfTrue="1" operator="equal">
      <formula>"Middels"</formula>
    </cfRule>
    <cfRule type="cellIs" dxfId="202" priority="25" stopIfTrue="1" operator="equal">
      <formula>"Lav"</formula>
    </cfRule>
    <cfRule type="cellIs" dxfId="201" priority="26" stopIfTrue="1" operator="equal">
      <formula>"Kritisk"</formula>
    </cfRule>
  </conditionalFormatting>
  <conditionalFormatting sqref="A31:B33 G54:G65536 N2:N3 O1:U3 C35:C36 N67:N65536 G32:G42 G2:G3 G28 O8:U1048576 N28">
    <cfRule type="cellIs" dxfId="200" priority="27" stopIfTrue="1" operator="equal">
      <formula>"Middels"</formula>
    </cfRule>
    <cfRule type="cellIs" dxfId="199" priority="28" stopIfTrue="1" operator="equal">
      <formula>"Lav"</formula>
    </cfRule>
    <cfRule type="cellIs" dxfId="198" priority="29" stopIfTrue="1" operator="equal">
      <formula>"Høy"</formula>
    </cfRule>
  </conditionalFormatting>
  <conditionalFormatting sqref="N4:U5 G4:G5 O6:U7">
    <cfRule type="cellIs" dxfId="197" priority="17" stopIfTrue="1" operator="equal">
      <formula>"Middels"</formula>
    </cfRule>
    <cfRule type="cellIs" dxfId="196" priority="18" stopIfTrue="1" operator="equal">
      <formula>"Lav"</formula>
    </cfRule>
    <cfRule type="cellIs" dxfId="195" priority="19" stopIfTrue="1" operator="equal">
      <formula>"Høy"</formula>
    </cfRule>
  </conditionalFormatting>
  <conditionalFormatting sqref="G6:G7">
    <cfRule type="cellIs" dxfId="194" priority="14" stopIfTrue="1" operator="equal">
      <formula>"Middels"</formula>
    </cfRule>
    <cfRule type="cellIs" dxfId="193" priority="15" stopIfTrue="1" operator="equal">
      <formula>"Lav"</formula>
    </cfRule>
    <cfRule type="cellIs" dxfId="192" priority="16" stopIfTrue="1" operator="equal">
      <formula>"Høy"</formula>
    </cfRule>
  </conditionalFormatting>
  <conditionalFormatting sqref="G6">
    <cfRule type="cellIs" dxfId="191" priority="13" operator="equal">
      <formula>"Kritisk"</formula>
    </cfRule>
  </conditionalFormatting>
  <conditionalFormatting sqref="G8:G27">
    <cfRule type="cellIs" dxfId="190" priority="10" stopIfTrue="1" operator="equal">
      <formula>"Middels"</formula>
    </cfRule>
    <cfRule type="cellIs" dxfId="189" priority="11" stopIfTrue="1" operator="equal">
      <formula>"Lav"</formula>
    </cfRule>
    <cfRule type="cellIs" dxfId="188" priority="12" stopIfTrue="1" operator="equal">
      <formula>"Høy"</formula>
    </cfRule>
  </conditionalFormatting>
  <conditionalFormatting sqref="G8:G27">
    <cfRule type="cellIs" dxfId="187" priority="9" operator="equal">
      <formula>"Kritisk"</formula>
    </cfRule>
  </conditionalFormatting>
  <conditionalFormatting sqref="N6:N7">
    <cfRule type="cellIs" dxfId="186" priority="6" stopIfTrue="1" operator="equal">
      <formula>"Middels"</formula>
    </cfRule>
    <cfRule type="cellIs" dxfId="185" priority="7" stopIfTrue="1" operator="equal">
      <formula>"Lav"</formula>
    </cfRule>
    <cfRule type="cellIs" dxfId="184" priority="8" stopIfTrue="1" operator="equal">
      <formula>"Høy"</formula>
    </cfRule>
  </conditionalFormatting>
  <conditionalFormatting sqref="N6">
    <cfRule type="cellIs" dxfId="183" priority="5" operator="equal">
      <formula>"Kritisk"</formula>
    </cfRule>
  </conditionalFormatting>
  <conditionalFormatting sqref="N8:N27">
    <cfRule type="cellIs" dxfId="182" priority="2" stopIfTrue="1" operator="equal">
      <formula>"Middels"</formula>
    </cfRule>
    <cfRule type="cellIs" dxfId="181" priority="3" stopIfTrue="1" operator="equal">
      <formula>"Lav"</formula>
    </cfRule>
    <cfRule type="cellIs" dxfId="180" priority="4" stopIfTrue="1" operator="equal">
      <formula>"Høy"</formula>
    </cfRule>
  </conditionalFormatting>
  <conditionalFormatting sqref="N8:N27">
    <cfRule type="cellIs" dxfId="179"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19.7109375" style="2" customWidth="1"/>
    <col min="3" max="3" width="20.140625" style="2" customWidth="1"/>
    <col min="4" max="4" width="20.42578125" style="2" customWidth="1"/>
    <col min="5" max="5" width="6" style="2" customWidth="1"/>
    <col min="6" max="6" width="6" style="3" customWidth="1"/>
    <col min="7" max="7" width="8" style="2" bestFit="1" customWidth="1"/>
    <col min="8" max="8" width="14.28515625" style="2" customWidth="1"/>
    <col min="9" max="9" width="19.5703125" style="2" customWidth="1"/>
    <col min="10" max="10" width="12.710937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149</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14:</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178" priority="29" stopIfTrue="1" operator="equal">
      <formula>0</formula>
    </cfRule>
  </conditionalFormatting>
  <conditionalFormatting sqref="C39 C42:C59">
    <cfRule type="cellIs" dxfId="177" priority="30" stopIfTrue="1" operator="equal">
      <formula>"Middels"</formula>
    </cfRule>
    <cfRule type="cellIs" dxfId="176" priority="31" stopIfTrue="1" operator="equal">
      <formula>"Lav"</formula>
    </cfRule>
    <cfRule type="cellIs" dxfId="175" priority="32" stopIfTrue="1" operator="equal">
      <formula>"Kritisk"</formula>
    </cfRule>
  </conditionalFormatting>
  <conditionalFormatting sqref="A31:B33 G54:G65536 N2:N3 O1:U3 C35:C36 N67:N65536 G32:G42 G2:G3 G28 O8:U1048576 N28">
    <cfRule type="cellIs" dxfId="174" priority="33" stopIfTrue="1" operator="equal">
      <formula>"Middels"</formula>
    </cfRule>
    <cfRule type="cellIs" dxfId="173" priority="34" stopIfTrue="1" operator="equal">
      <formula>"Lav"</formula>
    </cfRule>
    <cfRule type="cellIs" dxfId="172" priority="35" stopIfTrue="1" operator="equal">
      <formula>"Høy"</formula>
    </cfRule>
  </conditionalFormatting>
  <conditionalFormatting sqref="N4:U5 G4:G5 O6:U7">
    <cfRule type="cellIs" dxfId="171" priority="17" stopIfTrue="1" operator="equal">
      <formula>"Middels"</formula>
    </cfRule>
    <cfRule type="cellIs" dxfId="170" priority="18" stopIfTrue="1" operator="equal">
      <formula>"Lav"</formula>
    </cfRule>
    <cfRule type="cellIs" dxfId="169" priority="19" stopIfTrue="1" operator="equal">
      <formula>"Høy"</formula>
    </cfRule>
  </conditionalFormatting>
  <conditionalFormatting sqref="G6:G7">
    <cfRule type="cellIs" dxfId="168" priority="14" stopIfTrue="1" operator="equal">
      <formula>"Middels"</formula>
    </cfRule>
    <cfRule type="cellIs" dxfId="167" priority="15" stopIfTrue="1" operator="equal">
      <formula>"Lav"</formula>
    </cfRule>
    <cfRule type="cellIs" dxfId="166" priority="16" stopIfTrue="1" operator="equal">
      <formula>"Høy"</formula>
    </cfRule>
  </conditionalFormatting>
  <conditionalFormatting sqref="G6">
    <cfRule type="cellIs" dxfId="165" priority="13" operator="equal">
      <formula>"Kritisk"</formula>
    </cfRule>
  </conditionalFormatting>
  <conditionalFormatting sqref="G8:G27">
    <cfRule type="cellIs" dxfId="164" priority="10" stopIfTrue="1" operator="equal">
      <formula>"Middels"</formula>
    </cfRule>
    <cfRule type="cellIs" dxfId="163" priority="11" stopIfTrue="1" operator="equal">
      <formula>"Lav"</formula>
    </cfRule>
    <cfRule type="cellIs" dxfId="162" priority="12" stopIfTrue="1" operator="equal">
      <formula>"Høy"</formula>
    </cfRule>
  </conditionalFormatting>
  <conditionalFormatting sqref="G8:G27">
    <cfRule type="cellIs" dxfId="161" priority="9" operator="equal">
      <formula>"Kritisk"</formula>
    </cfRule>
  </conditionalFormatting>
  <conditionalFormatting sqref="N6:N7">
    <cfRule type="cellIs" dxfId="160" priority="6" stopIfTrue="1" operator="equal">
      <formula>"Middels"</formula>
    </cfRule>
    <cfRule type="cellIs" dxfId="159" priority="7" stopIfTrue="1" operator="equal">
      <formula>"Lav"</formula>
    </cfRule>
    <cfRule type="cellIs" dxfId="158" priority="8" stopIfTrue="1" operator="equal">
      <formula>"Høy"</formula>
    </cfRule>
  </conditionalFormatting>
  <conditionalFormatting sqref="N6">
    <cfRule type="cellIs" dxfId="157" priority="5" operator="equal">
      <formula>"Kritisk"</formula>
    </cfRule>
  </conditionalFormatting>
  <conditionalFormatting sqref="N8:N27">
    <cfRule type="cellIs" dxfId="156" priority="2" stopIfTrue="1" operator="equal">
      <formula>"Middels"</formula>
    </cfRule>
    <cfRule type="cellIs" dxfId="155" priority="3" stopIfTrue="1" operator="equal">
      <formula>"Lav"</formula>
    </cfRule>
    <cfRule type="cellIs" dxfId="154" priority="4" stopIfTrue="1" operator="equal">
      <formula>"Høy"</formula>
    </cfRule>
  </conditionalFormatting>
  <conditionalFormatting sqref="N8:N27">
    <cfRule type="cellIs" dxfId="15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2">
    <tabColor indexed="22"/>
  </sheetPr>
  <dimension ref="A1:AE105"/>
  <sheetViews>
    <sheetView showRowColHeaders="0" zoomScaleNormal="100"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140625" style="2" customWidth="1"/>
    <col min="2" max="2" width="18.42578125" style="2" customWidth="1"/>
    <col min="3" max="3" width="20.28515625" style="2" customWidth="1"/>
    <col min="4" max="4" width="23.140625" style="2" customWidth="1"/>
    <col min="5" max="5" width="6" style="2" customWidth="1"/>
    <col min="6" max="6" width="6" style="3" customWidth="1"/>
    <col min="7" max="7" width="8" style="2" bestFit="1" customWidth="1"/>
    <col min="8" max="8" width="15.28515625" style="2" customWidth="1"/>
    <col min="9" max="9" width="19.85546875" style="2" customWidth="1"/>
    <col min="10" max="10" width="13.28515625" style="2" customWidth="1"/>
    <col min="11" max="11" width="8.7109375" style="2" bestFit="1" customWidth="1"/>
    <col min="12" max="12" width="5.5703125" style="2" customWidth="1"/>
    <col min="13" max="13" width="5.85546875" style="3" customWidth="1"/>
    <col min="14" max="14" width="7.28515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124</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resultatkrav nr 15:</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52" priority="17" stopIfTrue="1" operator="equal">
      <formula>0</formula>
    </cfRule>
  </conditionalFormatting>
  <conditionalFormatting sqref="C39 C42:C59">
    <cfRule type="cellIs" dxfId="151" priority="18" stopIfTrue="1" operator="equal">
      <formula>"Middels"</formula>
    </cfRule>
    <cfRule type="cellIs" dxfId="150" priority="19" stopIfTrue="1" operator="equal">
      <formula>"Lav"</formula>
    </cfRule>
    <cfRule type="cellIs" dxfId="149" priority="20" stopIfTrue="1" operator="equal">
      <formula>"Kritisk"</formula>
    </cfRule>
  </conditionalFormatting>
  <conditionalFormatting sqref="A31:B33 G54:G65536 N2:N5 O1:U1048576 C35:C36 N67:N65536 G32:G42 G2:G5 G28 N28">
    <cfRule type="cellIs" dxfId="148" priority="21" stopIfTrue="1" operator="equal">
      <formula>"Middels"</formula>
    </cfRule>
    <cfRule type="cellIs" dxfId="147" priority="22" stopIfTrue="1" operator="equal">
      <formula>"Lav"</formula>
    </cfRule>
    <cfRule type="cellIs" dxfId="146" priority="23" stopIfTrue="1" operator="equal">
      <formula>"Høy"</formula>
    </cfRule>
  </conditionalFormatting>
  <conditionalFormatting sqref="G6:G7">
    <cfRule type="cellIs" dxfId="145" priority="14" stopIfTrue="1" operator="equal">
      <formula>"Middels"</formula>
    </cfRule>
    <cfRule type="cellIs" dxfId="144" priority="15" stopIfTrue="1" operator="equal">
      <formula>"Lav"</formula>
    </cfRule>
    <cfRule type="cellIs" dxfId="143" priority="16" stopIfTrue="1" operator="equal">
      <formula>"Høy"</formula>
    </cfRule>
  </conditionalFormatting>
  <conditionalFormatting sqref="G6">
    <cfRule type="cellIs" dxfId="142" priority="13" operator="equal">
      <formula>"Kritisk"</formula>
    </cfRule>
  </conditionalFormatting>
  <conditionalFormatting sqref="G8:G27">
    <cfRule type="cellIs" dxfId="141" priority="10" stopIfTrue="1" operator="equal">
      <formula>"Middels"</formula>
    </cfRule>
    <cfRule type="cellIs" dxfId="140" priority="11" stopIfTrue="1" operator="equal">
      <formula>"Lav"</formula>
    </cfRule>
    <cfRule type="cellIs" dxfId="139" priority="12" stopIfTrue="1" operator="equal">
      <formula>"Høy"</formula>
    </cfRule>
  </conditionalFormatting>
  <conditionalFormatting sqref="G8:G27">
    <cfRule type="cellIs" dxfId="138" priority="9" operator="equal">
      <formula>"Kritisk"</formula>
    </cfRule>
  </conditionalFormatting>
  <conditionalFormatting sqref="N6:N7">
    <cfRule type="cellIs" dxfId="137" priority="6" stopIfTrue="1" operator="equal">
      <formula>"Middels"</formula>
    </cfRule>
    <cfRule type="cellIs" dxfId="136" priority="7" stopIfTrue="1" operator="equal">
      <formula>"Lav"</formula>
    </cfRule>
    <cfRule type="cellIs" dxfId="135" priority="8" stopIfTrue="1" operator="equal">
      <formula>"Høy"</formula>
    </cfRule>
  </conditionalFormatting>
  <conditionalFormatting sqref="N6">
    <cfRule type="cellIs" dxfId="134" priority="5" operator="equal">
      <formula>"Kritisk"</formula>
    </cfRule>
  </conditionalFormatting>
  <conditionalFormatting sqref="N8:N27">
    <cfRule type="cellIs" dxfId="133" priority="2" stopIfTrue="1" operator="equal">
      <formula>"Middels"</formula>
    </cfRule>
    <cfRule type="cellIs" dxfId="132" priority="3" stopIfTrue="1" operator="equal">
      <formula>"Lav"</formula>
    </cfRule>
    <cfRule type="cellIs" dxfId="131" priority="4" stopIfTrue="1" operator="equal">
      <formula>"Høy"</formula>
    </cfRule>
  </conditionalFormatting>
  <conditionalFormatting sqref="N8:N27">
    <cfRule type="cellIs" dxfId="130"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3">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17.5703125" style="2" customWidth="1"/>
    <col min="3" max="3" width="22.7109375" style="2" customWidth="1"/>
    <col min="4" max="4" width="22" style="2" customWidth="1"/>
    <col min="5" max="5" width="6.28515625" style="2" customWidth="1"/>
    <col min="6" max="6" width="5.42578125" style="3" customWidth="1"/>
    <col min="7" max="7" width="7.28515625" style="2" customWidth="1"/>
    <col min="8" max="8" width="15.28515625" style="2" customWidth="1"/>
    <col min="9" max="9" width="20.28515625" style="2" customWidth="1"/>
    <col min="10" max="10" width="13.28515625" style="2" customWidth="1"/>
    <col min="11" max="11" width="8.7109375" style="2" bestFit="1" customWidth="1"/>
    <col min="12" max="12" width="5" style="2" customWidth="1"/>
    <col min="13" max="13" width="5.140625" style="3" customWidth="1"/>
    <col min="14" max="14" width="8.28515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150</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16:</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129" priority="23" stopIfTrue="1" operator="equal">
      <formula>0</formula>
    </cfRule>
  </conditionalFormatting>
  <conditionalFormatting sqref="C39 C42:C59">
    <cfRule type="cellIs" dxfId="128" priority="24" stopIfTrue="1" operator="equal">
      <formula>"Middels"</formula>
    </cfRule>
    <cfRule type="cellIs" dxfId="127" priority="25" stopIfTrue="1" operator="equal">
      <formula>"Lav"</formula>
    </cfRule>
    <cfRule type="cellIs" dxfId="126" priority="26" stopIfTrue="1" operator="equal">
      <formula>"Kritisk"</formula>
    </cfRule>
  </conditionalFormatting>
  <conditionalFormatting sqref="A31:B33 G54:G65536 N2:N3 O1:U3 C35:C36 N67:N65536 G32:G42 G2:G3 G28 O8:U1048576 N28">
    <cfRule type="cellIs" dxfId="125" priority="27" stopIfTrue="1" operator="equal">
      <formula>"Middels"</formula>
    </cfRule>
    <cfRule type="cellIs" dxfId="124" priority="28" stopIfTrue="1" operator="equal">
      <formula>"Lav"</formula>
    </cfRule>
    <cfRule type="cellIs" dxfId="123" priority="29" stopIfTrue="1" operator="equal">
      <formula>"Høy"</formula>
    </cfRule>
  </conditionalFormatting>
  <conditionalFormatting sqref="N4:U5 G4:G5 O6:U7">
    <cfRule type="cellIs" dxfId="122" priority="17" stopIfTrue="1" operator="equal">
      <formula>"Middels"</formula>
    </cfRule>
    <cfRule type="cellIs" dxfId="121" priority="18" stopIfTrue="1" operator="equal">
      <formula>"Lav"</formula>
    </cfRule>
    <cfRule type="cellIs" dxfId="120" priority="19" stopIfTrue="1" operator="equal">
      <formula>"Høy"</formula>
    </cfRule>
  </conditionalFormatting>
  <conditionalFormatting sqref="G6:G7">
    <cfRule type="cellIs" dxfId="119" priority="14" stopIfTrue="1" operator="equal">
      <formula>"Middels"</formula>
    </cfRule>
    <cfRule type="cellIs" dxfId="118" priority="15" stopIfTrue="1" operator="equal">
      <formula>"Lav"</formula>
    </cfRule>
    <cfRule type="cellIs" dxfId="117" priority="16" stopIfTrue="1" operator="equal">
      <formula>"Høy"</formula>
    </cfRule>
  </conditionalFormatting>
  <conditionalFormatting sqref="G6">
    <cfRule type="cellIs" dxfId="116" priority="13" operator="equal">
      <formula>"Kritisk"</formula>
    </cfRule>
  </conditionalFormatting>
  <conditionalFormatting sqref="G8:G27">
    <cfRule type="cellIs" dxfId="115" priority="10" stopIfTrue="1" operator="equal">
      <formula>"Middels"</formula>
    </cfRule>
    <cfRule type="cellIs" dxfId="114" priority="11" stopIfTrue="1" operator="equal">
      <formula>"Lav"</formula>
    </cfRule>
    <cfRule type="cellIs" dxfId="113" priority="12" stopIfTrue="1" operator="equal">
      <formula>"Høy"</formula>
    </cfRule>
  </conditionalFormatting>
  <conditionalFormatting sqref="G8:G27">
    <cfRule type="cellIs" dxfId="112" priority="9" operator="equal">
      <formula>"Kritisk"</formula>
    </cfRule>
  </conditionalFormatting>
  <conditionalFormatting sqref="N6:N7">
    <cfRule type="cellIs" dxfId="111" priority="6" stopIfTrue="1" operator="equal">
      <formula>"Middels"</formula>
    </cfRule>
    <cfRule type="cellIs" dxfId="110" priority="7" stopIfTrue="1" operator="equal">
      <formula>"Lav"</formula>
    </cfRule>
    <cfRule type="cellIs" dxfId="109" priority="8" stopIfTrue="1" operator="equal">
      <formula>"Høy"</formula>
    </cfRule>
  </conditionalFormatting>
  <conditionalFormatting sqref="N6">
    <cfRule type="cellIs" dxfId="108" priority="5" operator="equal">
      <formula>"Kritisk"</formula>
    </cfRule>
  </conditionalFormatting>
  <conditionalFormatting sqref="N8:N27">
    <cfRule type="cellIs" dxfId="107" priority="2" stopIfTrue="1" operator="equal">
      <formula>"Middels"</formula>
    </cfRule>
    <cfRule type="cellIs" dxfId="106" priority="3" stopIfTrue="1" operator="equal">
      <formula>"Lav"</formula>
    </cfRule>
    <cfRule type="cellIs" dxfId="105" priority="4" stopIfTrue="1" operator="equal">
      <formula>"Høy"</formula>
    </cfRule>
  </conditionalFormatting>
  <conditionalFormatting sqref="N8:N27">
    <cfRule type="cellIs" dxfId="104"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4">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 style="2" customWidth="1"/>
    <col min="2" max="2" width="18.7109375" style="2" customWidth="1"/>
    <col min="3" max="3" width="21.140625" style="2" customWidth="1"/>
    <col min="4" max="4" width="21.85546875" style="2" customWidth="1"/>
    <col min="5" max="5" width="6" style="2" customWidth="1"/>
    <col min="6" max="6" width="6" style="3" customWidth="1"/>
    <col min="7" max="7" width="8" style="2" bestFit="1" customWidth="1"/>
    <col min="8" max="8" width="15.5703125" style="2" customWidth="1"/>
    <col min="9" max="9" width="20.28515625" style="2" customWidth="1"/>
    <col min="10" max="10" width="12.28515625" style="2" customWidth="1"/>
    <col min="11" max="11" width="8.7109375" style="2" bestFit="1" customWidth="1"/>
    <col min="12" max="12" width="5.7109375" style="2" customWidth="1"/>
    <col min="13" max="13" width="5.7109375" style="3" customWidth="1"/>
    <col min="14" max="14" width="8.28515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151</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17:</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03" priority="23" stopIfTrue="1" operator="equal">
      <formula>0</formula>
    </cfRule>
  </conditionalFormatting>
  <conditionalFormatting sqref="C39 C42:C59">
    <cfRule type="cellIs" dxfId="102" priority="24" stopIfTrue="1" operator="equal">
      <formula>"Middels"</formula>
    </cfRule>
    <cfRule type="cellIs" dxfId="101" priority="25" stopIfTrue="1" operator="equal">
      <formula>"Lav"</formula>
    </cfRule>
    <cfRule type="cellIs" dxfId="100" priority="26" stopIfTrue="1" operator="equal">
      <formula>"Kritisk"</formula>
    </cfRule>
  </conditionalFormatting>
  <conditionalFormatting sqref="A31:B33 G54:G65536 N2:N3 O1:U3 C35:C36 N67:N65536 G32:G42 G2:G3 G28 O8:U1048576 N28">
    <cfRule type="cellIs" dxfId="99" priority="27" stopIfTrue="1" operator="equal">
      <formula>"Middels"</formula>
    </cfRule>
    <cfRule type="cellIs" dxfId="98" priority="28" stopIfTrue="1" operator="equal">
      <formula>"Lav"</formula>
    </cfRule>
    <cfRule type="cellIs" dxfId="97" priority="29" stopIfTrue="1" operator="equal">
      <formula>"Høy"</formula>
    </cfRule>
  </conditionalFormatting>
  <conditionalFormatting sqref="N4:U5 G4:G5 O6:U7">
    <cfRule type="cellIs" dxfId="96" priority="17" stopIfTrue="1" operator="equal">
      <formula>"Middels"</formula>
    </cfRule>
    <cfRule type="cellIs" dxfId="95" priority="18" stopIfTrue="1" operator="equal">
      <formula>"Lav"</formula>
    </cfRule>
    <cfRule type="cellIs" dxfId="94" priority="19" stopIfTrue="1" operator="equal">
      <formula>"Høy"</formula>
    </cfRule>
  </conditionalFormatting>
  <conditionalFormatting sqref="G6:G7">
    <cfRule type="cellIs" dxfId="93" priority="14" stopIfTrue="1" operator="equal">
      <formula>"Middels"</formula>
    </cfRule>
    <cfRule type="cellIs" dxfId="92" priority="15" stopIfTrue="1" operator="equal">
      <formula>"Lav"</formula>
    </cfRule>
    <cfRule type="cellIs" dxfId="91" priority="16" stopIfTrue="1" operator="equal">
      <formula>"Høy"</formula>
    </cfRule>
  </conditionalFormatting>
  <conditionalFormatting sqref="G6">
    <cfRule type="cellIs" dxfId="90" priority="13" operator="equal">
      <formula>"Kritisk"</formula>
    </cfRule>
  </conditionalFormatting>
  <conditionalFormatting sqref="G8:G27">
    <cfRule type="cellIs" dxfId="89" priority="10" stopIfTrue="1" operator="equal">
      <formula>"Middels"</formula>
    </cfRule>
    <cfRule type="cellIs" dxfId="88" priority="11" stopIfTrue="1" operator="equal">
      <formula>"Lav"</formula>
    </cfRule>
    <cfRule type="cellIs" dxfId="87" priority="12" stopIfTrue="1" operator="equal">
      <formula>"Høy"</formula>
    </cfRule>
  </conditionalFormatting>
  <conditionalFormatting sqref="G8:G27">
    <cfRule type="cellIs" dxfId="86" priority="9" operator="equal">
      <formula>"Kritisk"</formula>
    </cfRule>
  </conditionalFormatting>
  <conditionalFormatting sqref="N6:N7">
    <cfRule type="cellIs" dxfId="85" priority="6" stopIfTrue="1" operator="equal">
      <formula>"Middels"</formula>
    </cfRule>
    <cfRule type="cellIs" dxfId="84" priority="7" stopIfTrue="1" operator="equal">
      <formula>"Lav"</formula>
    </cfRule>
    <cfRule type="cellIs" dxfId="83" priority="8" stopIfTrue="1" operator="equal">
      <formula>"Høy"</formula>
    </cfRule>
  </conditionalFormatting>
  <conditionalFormatting sqref="N6">
    <cfRule type="cellIs" dxfId="82" priority="5" operator="equal">
      <formula>"Kritisk"</formula>
    </cfRule>
  </conditionalFormatting>
  <conditionalFormatting sqref="N8:N27">
    <cfRule type="cellIs" dxfId="81" priority="2" stopIfTrue="1" operator="equal">
      <formula>"Middels"</formula>
    </cfRule>
    <cfRule type="cellIs" dxfId="80" priority="3" stopIfTrue="1" operator="equal">
      <formula>"Lav"</formula>
    </cfRule>
    <cfRule type="cellIs" dxfId="79" priority="4" stopIfTrue="1" operator="equal">
      <formula>"Høy"</formula>
    </cfRule>
  </conditionalFormatting>
  <conditionalFormatting sqref="N8:N27">
    <cfRule type="cellIs" dxfId="78"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5">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85546875" style="2" customWidth="1"/>
    <col min="2" max="2" width="19.85546875" style="2" customWidth="1"/>
    <col min="3" max="3" width="22.7109375" style="2" customWidth="1"/>
    <col min="4" max="4" width="21.85546875" style="2" customWidth="1"/>
    <col min="5" max="5" width="6.7109375" style="2" customWidth="1"/>
    <col min="6" max="6" width="5" style="3" customWidth="1"/>
    <col min="7" max="7" width="8" style="2" bestFit="1" customWidth="1"/>
    <col min="8" max="8" width="14.85546875" style="2" customWidth="1"/>
    <col min="9" max="9" width="19.85546875" style="2" customWidth="1"/>
    <col min="10" max="10" width="13.28515625" style="2" customWidth="1"/>
    <col min="11" max="11" width="8.7109375" style="2" bestFit="1" customWidth="1"/>
    <col min="12" max="12" width="5" style="2" customWidth="1"/>
    <col min="13" max="13" width="5.28515625" style="3" customWidth="1"/>
    <col min="14" max="14" width="7.42578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152</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18:</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77" priority="23" stopIfTrue="1" operator="equal">
      <formula>0</formula>
    </cfRule>
  </conditionalFormatting>
  <conditionalFormatting sqref="C39 C42:C59">
    <cfRule type="cellIs" dxfId="76" priority="24" stopIfTrue="1" operator="equal">
      <formula>"Middels"</formula>
    </cfRule>
    <cfRule type="cellIs" dxfId="75" priority="25" stopIfTrue="1" operator="equal">
      <formula>"Lav"</formula>
    </cfRule>
    <cfRule type="cellIs" dxfId="74" priority="26" stopIfTrue="1" operator="equal">
      <formula>"Kritisk"</formula>
    </cfRule>
  </conditionalFormatting>
  <conditionalFormatting sqref="A31:B33 G54:G65536 N2:N3 O1:U3 C35:C36 N67:N65536 G32:G42 G2:G3 G28 O8:U1048576 N28">
    <cfRule type="cellIs" dxfId="73" priority="27" stopIfTrue="1" operator="equal">
      <formula>"Middels"</formula>
    </cfRule>
    <cfRule type="cellIs" dxfId="72" priority="28" stopIfTrue="1" operator="equal">
      <formula>"Lav"</formula>
    </cfRule>
    <cfRule type="cellIs" dxfId="71" priority="29" stopIfTrue="1" operator="equal">
      <formula>"Høy"</formula>
    </cfRule>
  </conditionalFormatting>
  <conditionalFormatting sqref="N4:U5 G4:G5 O6:U7">
    <cfRule type="cellIs" dxfId="70" priority="17" stopIfTrue="1" operator="equal">
      <formula>"Middels"</formula>
    </cfRule>
    <cfRule type="cellIs" dxfId="69" priority="18" stopIfTrue="1" operator="equal">
      <formula>"Lav"</formula>
    </cfRule>
    <cfRule type="cellIs" dxfId="68" priority="19" stopIfTrue="1" operator="equal">
      <formula>"Høy"</formula>
    </cfRule>
  </conditionalFormatting>
  <conditionalFormatting sqref="G6:G7">
    <cfRule type="cellIs" dxfId="67" priority="14" stopIfTrue="1" operator="equal">
      <formula>"Middels"</formula>
    </cfRule>
    <cfRule type="cellIs" dxfId="66" priority="15" stopIfTrue="1" operator="equal">
      <formula>"Lav"</formula>
    </cfRule>
    <cfRule type="cellIs" dxfId="65" priority="16" stopIfTrue="1" operator="equal">
      <formula>"Høy"</formula>
    </cfRule>
  </conditionalFormatting>
  <conditionalFormatting sqref="G6">
    <cfRule type="cellIs" dxfId="64" priority="13" operator="equal">
      <formula>"Kritisk"</formula>
    </cfRule>
  </conditionalFormatting>
  <conditionalFormatting sqref="G8:G27">
    <cfRule type="cellIs" dxfId="63" priority="10" stopIfTrue="1" operator="equal">
      <formula>"Middels"</formula>
    </cfRule>
    <cfRule type="cellIs" dxfId="62" priority="11" stopIfTrue="1" operator="equal">
      <formula>"Lav"</formula>
    </cfRule>
    <cfRule type="cellIs" dxfId="61" priority="12" stopIfTrue="1" operator="equal">
      <formula>"Høy"</formula>
    </cfRule>
  </conditionalFormatting>
  <conditionalFormatting sqref="G8:G27">
    <cfRule type="cellIs" dxfId="60" priority="9" operator="equal">
      <formula>"Kritisk"</formula>
    </cfRule>
  </conditionalFormatting>
  <conditionalFormatting sqref="N6:N7">
    <cfRule type="cellIs" dxfId="59" priority="6" stopIfTrue="1" operator="equal">
      <formula>"Middels"</formula>
    </cfRule>
    <cfRule type="cellIs" dxfId="58" priority="7" stopIfTrue="1" operator="equal">
      <formula>"Lav"</formula>
    </cfRule>
    <cfRule type="cellIs" dxfId="57" priority="8" stopIfTrue="1" operator="equal">
      <formula>"Høy"</formula>
    </cfRule>
  </conditionalFormatting>
  <conditionalFormatting sqref="N6">
    <cfRule type="cellIs" dxfId="56" priority="5" operator="equal">
      <formula>"Kritisk"</formula>
    </cfRule>
  </conditionalFormatting>
  <conditionalFormatting sqref="N8:N27">
    <cfRule type="cellIs" dxfId="55" priority="2" stopIfTrue="1" operator="equal">
      <formula>"Middels"</formula>
    </cfRule>
    <cfRule type="cellIs" dxfId="54" priority="3" stopIfTrue="1" operator="equal">
      <formula>"Lav"</formula>
    </cfRule>
    <cfRule type="cellIs" dxfId="53" priority="4" stopIfTrue="1" operator="equal">
      <formula>"Høy"</formula>
    </cfRule>
  </conditionalFormatting>
  <conditionalFormatting sqref="N8:N27">
    <cfRule type="cellIs" dxfId="52"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6">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18.7109375" style="2" customWidth="1"/>
    <col min="3" max="3" width="21" style="2" customWidth="1"/>
    <col min="4" max="4" width="21.85546875" style="2" customWidth="1"/>
    <col min="5" max="5" width="6.5703125" style="2" customWidth="1"/>
    <col min="6" max="6" width="5.42578125" style="3" customWidth="1"/>
    <col min="7" max="7" width="8" style="2" bestFit="1" customWidth="1"/>
    <col min="8" max="8" width="15.28515625" style="2" customWidth="1"/>
    <col min="9" max="9" width="20.28515625" style="2" customWidth="1"/>
    <col min="10" max="10" width="12.7109375" style="2" customWidth="1"/>
    <col min="11" max="11" width="8.7109375" style="2" bestFit="1" customWidth="1"/>
    <col min="12" max="12" width="5.7109375" style="2" customWidth="1"/>
    <col min="13" max="13" width="5.28515625" style="3" customWidth="1"/>
    <col min="14" max="14" width="8.855468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153</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19:</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51" priority="23" stopIfTrue="1" operator="equal">
      <formula>0</formula>
    </cfRule>
  </conditionalFormatting>
  <conditionalFormatting sqref="C39 C42:C59">
    <cfRule type="cellIs" dxfId="50" priority="24" stopIfTrue="1" operator="equal">
      <formula>"Middels"</formula>
    </cfRule>
    <cfRule type="cellIs" dxfId="49" priority="25" stopIfTrue="1" operator="equal">
      <formula>"Lav"</formula>
    </cfRule>
    <cfRule type="cellIs" dxfId="48" priority="26" stopIfTrue="1" operator="equal">
      <formula>"Kritisk"</formula>
    </cfRule>
  </conditionalFormatting>
  <conditionalFormatting sqref="A31:B33 G54:G65536 N2:N3 O1:U3 C35:C36 N67:N65536 G32:G42 G2:G3 G28 O8:U1048576 N28">
    <cfRule type="cellIs" dxfId="47" priority="27" stopIfTrue="1" operator="equal">
      <formula>"Middels"</formula>
    </cfRule>
    <cfRule type="cellIs" dxfId="46" priority="28" stopIfTrue="1" operator="equal">
      <formula>"Lav"</formula>
    </cfRule>
    <cfRule type="cellIs" dxfId="45" priority="29" stopIfTrue="1" operator="equal">
      <formula>"Høy"</formula>
    </cfRule>
  </conditionalFormatting>
  <conditionalFormatting sqref="N4:U5 G4:G5 O6:U7">
    <cfRule type="cellIs" dxfId="44" priority="17" stopIfTrue="1" operator="equal">
      <formula>"Middels"</formula>
    </cfRule>
    <cfRule type="cellIs" dxfId="43" priority="18" stopIfTrue="1" operator="equal">
      <formula>"Lav"</formula>
    </cfRule>
    <cfRule type="cellIs" dxfId="42" priority="19" stopIfTrue="1" operator="equal">
      <formula>"Høy"</formula>
    </cfRule>
  </conditionalFormatting>
  <conditionalFormatting sqref="G6:G7">
    <cfRule type="cellIs" dxfId="41" priority="14" stopIfTrue="1" operator="equal">
      <formula>"Middels"</formula>
    </cfRule>
    <cfRule type="cellIs" dxfId="40" priority="15" stopIfTrue="1" operator="equal">
      <formula>"Lav"</formula>
    </cfRule>
    <cfRule type="cellIs" dxfId="39" priority="16" stopIfTrue="1" operator="equal">
      <formula>"Høy"</formula>
    </cfRule>
  </conditionalFormatting>
  <conditionalFormatting sqref="G6">
    <cfRule type="cellIs" dxfId="38" priority="13" operator="equal">
      <formula>"Kritisk"</formula>
    </cfRule>
  </conditionalFormatting>
  <conditionalFormatting sqref="G8:G27">
    <cfRule type="cellIs" dxfId="37" priority="10" stopIfTrue="1" operator="equal">
      <formula>"Middels"</formula>
    </cfRule>
    <cfRule type="cellIs" dxfId="36" priority="11" stopIfTrue="1" operator="equal">
      <formula>"Lav"</formula>
    </cfRule>
    <cfRule type="cellIs" dxfId="35" priority="12" stopIfTrue="1" operator="equal">
      <formula>"Høy"</formula>
    </cfRule>
  </conditionalFormatting>
  <conditionalFormatting sqref="G8:G27">
    <cfRule type="cellIs" dxfId="34" priority="9" operator="equal">
      <formula>"Kritisk"</formula>
    </cfRule>
  </conditionalFormatting>
  <conditionalFormatting sqref="N6:N7">
    <cfRule type="cellIs" dxfId="33" priority="6" stopIfTrue="1" operator="equal">
      <formula>"Middels"</formula>
    </cfRule>
    <cfRule type="cellIs" dxfId="32" priority="7" stopIfTrue="1" operator="equal">
      <formula>"Lav"</formula>
    </cfRule>
    <cfRule type="cellIs" dxfId="31" priority="8" stopIfTrue="1" operator="equal">
      <formula>"Høy"</formula>
    </cfRule>
  </conditionalFormatting>
  <conditionalFormatting sqref="N6">
    <cfRule type="cellIs" dxfId="30" priority="5" operator="equal">
      <formula>"Kritisk"</formula>
    </cfRule>
  </conditionalFormatting>
  <conditionalFormatting sqref="N8:N27">
    <cfRule type="cellIs" dxfId="29" priority="2" stopIfTrue="1" operator="equal">
      <formula>"Middels"</formula>
    </cfRule>
    <cfRule type="cellIs" dxfId="28" priority="3" stopIfTrue="1" operator="equal">
      <formula>"Lav"</formula>
    </cfRule>
    <cfRule type="cellIs" dxfId="27" priority="4" stopIfTrue="1" operator="equal">
      <formula>"Høy"</formula>
    </cfRule>
  </conditionalFormatting>
  <conditionalFormatting sqref="N8:N27">
    <cfRule type="cellIs" dxfId="26"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7">
    <tabColor indexed="22"/>
  </sheetPr>
  <dimension ref="A1:AE105"/>
  <sheetViews>
    <sheetView showRowColHeaders="0" zoomScaleNormal="75" workbookViewId="0">
      <pane ySplit="7" topLeftCell="A8" activePane="bottomLeft" state="frozenSplit"/>
      <selection activeCell="A142" sqref="A142:T172"/>
      <selection pane="bottomLeft" activeCell="L8" sqref="L8:M9"/>
    </sheetView>
  </sheetViews>
  <sheetFormatPr baseColWidth="10" defaultColWidth="9.140625" defaultRowHeight="14.25" x14ac:dyDescent="0.2"/>
  <cols>
    <col min="1" max="1" width="7.7109375" style="2" customWidth="1"/>
    <col min="2" max="2" width="20.85546875" style="2" customWidth="1"/>
    <col min="3" max="3" width="22" style="2" customWidth="1"/>
    <col min="4" max="4" width="21.140625" style="2" customWidth="1"/>
    <col min="5" max="5" width="6.140625" style="2" customWidth="1"/>
    <col min="6" max="6" width="5.28515625" style="3" customWidth="1"/>
    <col min="7" max="7" width="7.5703125" style="2" customWidth="1"/>
    <col min="8" max="8" width="15.28515625" style="2" customWidth="1"/>
    <col min="9" max="9" width="19.140625" style="2" customWidth="1"/>
    <col min="10" max="10" width="13.28515625" style="2" customWidth="1"/>
    <col min="11" max="11" width="8.7109375" style="2" bestFit="1" customWidth="1"/>
    <col min="12" max="12" width="5.28515625" style="2" customWidth="1"/>
    <col min="13" max="13" width="5.5703125" style="3" customWidth="1"/>
    <col min="14" max="14" width="7.855468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23"/>
      <c r="P1" s="23"/>
      <c r="Q1" s="23"/>
      <c r="R1" s="23"/>
      <c r="S1" s="23"/>
      <c r="T1" s="23"/>
      <c r="U1" s="23"/>
    </row>
    <row r="2" spans="1:31" s="15" customFormat="1" ht="27" customHeight="1" x14ac:dyDescent="0.2">
      <c r="A2" s="100" t="s">
        <v>29</v>
      </c>
      <c r="B2" s="100"/>
      <c r="C2" s="234" t="str">
        <f>IF(Forside!C2="","",Forside!C2)</f>
        <v/>
      </c>
      <c r="D2" s="234"/>
      <c r="E2" s="100" t="s">
        <v>28</v>
      </c>
      <c r="F2" s="235" t="str">
        <f>IF(Forside!C4="","",Forside!C4)</f>
        <v/>
      </c>
      <c r="G2" s="235"/>
      <c r="H2" s="102"/>
      <c r="I2" s="102"/>
      <c r="J2" s="18"/>
      <c r="K2" s="18"/>
      <c r="L2" s="20"/>
      <c r="M2" s="257"/>
      <c r="N2" s="257"/>
      <c r="O2" s="23"/>
      <c r="P2" s="23"/>
      <c r="Q2" s="23"/>
      <c r="R2" s="23"/>
      <c r="S2" s="23"/>
      <c r="T2" s="23"/>
      <c r="U2" s="23"/>
    </row>
    <row r="3" spans="1:31" ht="15.75" customHeight="1" x14ac:dyDescent="0.2">
      <c r="A3" s="237" t="s">
        <v>154</v>
      </c>
      <c r="B3" s="237"/>
      <c r="C3" s="237"/>
      <c r="D3" s="101"/>
      <c r="E3" s="233" t="s">
        <v>91</v>
      </c>
      <c r="F3" s="233"/>
      <c r="G3" s="233"/>
      <c r="H3" s="237" t="s">
        <v>74</v>
      </c>
      <c r="I3" s="237"/>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43</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44</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45</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46</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47</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48</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49</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50</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51</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52</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53</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54</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55</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56</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57</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58</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59</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60</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61</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20:</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25" priority="23" stopIfTrue="1" operator="equal">
      <formula>0</formula>
    </cfRule>
  </conditionalFormatting>
  <conditionalFormatting sqref="C39 C42:C59">
    <cfRule type="cellIs" dxfId="24" priority="24" stopIfTrue="1" operator="equal">
      <formula>"Middels"</formula>
    </cfRule>
    <cfRule type="cellIs" dxfId="23" priority="25" stopIfTrue="1" operator="equal">
      <formula>"Lav"</formula>
    </cfRule>
    <cfRule type="cellIs" dxfId="22" priority="26" stopIfTrue="1" operator="equal">
      <formula>"Kritisk"</formula>
    </cfRule>
  </conditionalFormatting>
  <conditionalFormatting sqref="A31:B33 G54:G65536 N2:N3 O1:U3 C35:C36 N67:N65536 G32:G42 G2:G3 G28 O8:U1048576 N28">
    <cfRule type="cellIs" dxfId="21" priority="27" stopIfTrue="1" operator="equal">
      <formula>"Middels"</formula>
    </cfRule>
    <cfRule type="cellIs" dxfId="20" priority="28" stopIfTrue="1" operator="equal">
      <formula>"Lav"</formula>
    </cfRule>
    <cfRule type="cellIs" dxfId="19" priority="29" stopIfTrue="1" operator="equal">
      <formula>"Høy"</formula>
    </cfRule>
  </conditionalFormatting>
  <conditionalFormatting sqref="N4:U5 G4:G5 O6:U7">
    <cfRule type="cellIs" dxfId="18" priority="17" stopIfTrue="1" operator="equal">
      <formula>"Middels"</formula>
    </cfRule>
    <cfRule type="cellIs" dxfId="17" priority="18" stopIfTrue="1" operator="equal">
      <formula>"Lav"</formula>
    </cfRule>
    <cfRule type="cellIs" dxfId="16" priority="19" stopIfTrue="1" operator="equal">
      <formula>"Høy"</formula>
    </cfRule>
  </conditionalFormatting>
  <conditionalFormatting sqref="G6:G7">
    <cfRule type="cellIs" dxfId="15" priority="14" stopIfTrue="1" operator="equal">
      <formula>"Middels"</formula>
    </cfRule>
    <cfRule type="cellIs" dxfId="14" priority="15" stopIfTrue="1" operator="equal">
      <formula>"Lav"</formula>
    </cfRule>
    <cfRule type="cellIs" dxfId="13" priority="16" stopIfTrue="1" operator="equal">
      <formula>"Høy"</formula>
    </cfRule>
  </conditionalFormatting>
  <conditionalFormatting sqref="G6">
    <cfRule type="cellIs" dxfId="12" priority="13" operator="equal">
      <formula>"Kritisk"</formula>
    </cfRule>
  </conditionalFormatting>
  <conditionalFormatting sqref="G8:G27">
    <cfRule type="cellIs" dxfId="11" priority="10" stopIfTrue="1" operator="equal">
      <formula>"Middels"</formula>
    </cfRule>
    <cfRule type="cellIs" dxfId="10" priority="11" stopIfTrue="1" operator="equal">
      <formula>"Lav"</formula>
    </cfRule>
    <cfRule type="cellIs" dxfId="9" priority="12" stopIfTrue="1" operator="equal">
      <formula>"Høy"</formula>
    </cfRule>
  </conditionalFormatting>
  <conditionalFormatting sqref="G8:G27">
    <cfRule type="cellIs" dxfId="8" priority="9" operator="equal">
      <formula>"Kritisk"</formula>
    </cfRule>
  </conditionalFormatting>
  <conditionalFormatting sqref="N6:N7">
    <cfRule type="cellIs" dxfId="7" priority="6" stopIfTrue="1" operator="equal">
      <formula>"Middels"</formula>
    </cfRule>
    <cfRule type="cellIs" dxfId="6" priority="7" stopIfTrue="1" operator="equal">
      <formula>"Lav"</formula>
    </cfRule>
    <cfRule type="cellIs" dxfId="5" priority="8" stopIfTrue="1" operator="equal">
      <formula>"Høy"</formula>
    </cfRule>
  </conditionalFormatting>
  <conditionalFormatting sqref="N6">
    <cfRule type="cellIs" dxfId="4" priority="5" operator="equal">
      <formula>"Kritisk"</formula>
    </cfRule>
  </conditionalFormatting>
  <conditionalFormatting sqref="N8:N27">
    <cfRule type="cellIs" dxfId="3" priority="2" stopIfTrue="1" operator="equal">
      <formula>"Middels"</formula>
    </cfRule>
    <cfRule type="cellIs" dxfId="2" priority="3" stopIfTrue="1" operator="equal">
      <formula>"Lav"</formula>
    </cfRule>
    <cfRule type="cellIs" dxfId="1" priority="4" stopIfTrue="1" operator="equal">
      <formula>"Høy"</formula>
    </cfRule>
  </conditionalFormatting>
  <conditionalFormatting sqref="N8:N27">
    <cfRule type="cellIs" dxfId="0"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3"/>
  </sheetPr>
  <dimension ref="A1:B3"/>
  <sheetViews>
    <sheetView showRowColHeaders="0" workbookViewId="0"/>
  </sheetViews>
  <sheetFormatPr baseColWidth="10" defaultColWidth="9.140625" defaultRowHeight="12.75" x14ac:dyDescent="0.2"/>
  <cols>
    <col min="1" max="1" width="2" style="45" customWidth="1"/>
    <col min="2" max="2" width="52.42578125" style="45" customWidth="1"/>
    <col min="3" max="16384" width="9.140625" style="45"/>
  </cols>
  <sheetData>
    <row r="1" spans="1:2" ht="20.25" x14ac:dyDescent="0.3">
      <c r="A1" s="95" t="s">
        <v>130</v>
      </c>
      <c r="B1" s="96"/>
    </row>
    <row r="3" spans="1:2" ht="184.5" customHeight="1" x14ac:dyDescent="0.2">
      <c r="B3" s="48" t="s">
        <v>184</v>
      </c>
    </row>
  </sheetData>
  <sheetProtection sheet="1" objects="1" scenarios="1"/>
  <phoneticPr fontId="20" type="noConversion"/>
  <pageMargins left="0.75" right="0.75" top="1" bottom="1" header="0.5" footer="0.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31"/>
  <sheetViews>
    <sheetView showRowColHeaders="0" zoomScale="90" workbookViewId="0"/>
  </sheetViews>
  <sheetFormatPr baseColWidth="10" defaultColWidth="9.140625" defaultRowHeight="12.75" x14ac:dyDescent="0.2"/>
  <cols>
    <col min="1" max="1" width="3.85546875" style="28" customWidth="1"/>
    <col min="2" max="2" width="17.42578125" style="28" customWidth="1"/>
    <col min="3" max="3" width="3.42578125" style="28" customWidth="1"/>
    <col min="4" max="4" width="9.140625" style="28"/>
    <col min="5" max="5" width="7.140625" style="28" customWidth="1"/>
    <col min="6" max="6" width="4.42578125" style="28" customWidth="1"/>
    <col min="7" max="7" width="23" style="28" customWidth="1"/>
    <col min="8" max="8" width="20.85546875" style="28" customWidth="1"/>
    <col min="9" max="9" width="9.140625" style="28"/>
    <col min="10" max="10" width="18.5703125" style="28" customWidth="1"/>
    <col min="11" max="11" width="11" style="28" customWidth="1"/>
    <col min="12" max="12" width="5.140625" style="28" customWidth="1"/>
    <col min="13" max="13" width="7.5703125" style="28" customWidth="1"/>
    <col min="14" max="14" width="4.140625" style="28" customWidth="1"/>
    <col min="15" max="15" width="3" style="28" customWidth="1"/>
    <col min="16" max="17" width="4.140625" style="28" customWidth="1"/>
    <col min="18" max="16384" width="9.140625" style="28"/>
  </cols>
  <sheetData>
    <row r="1" spans="1:16" ht="8.25" customHeight="1" x14ac:dyDescent="0.3">
      <c r="B1" s="46"/>
    </row>
    <row r="2" spans="1:16" ht="21" customHeight="1" x14ac:dyDescent="0.2">
      <c r="A2" s="55"/>
      <c r="B2" s="195" t="s">
        <v>155</v>
      </c>
      <c r="C2" s="195"/>
      <c r="D2" s="195"/>
      <c r="E2" s="195"/>
      <c r="F2" s="195"/>
      <c r="G2" s="195"/>
    </row>
    <row r="3" spans="1:16" ht="20.25" x14ac:dyDescent="0.25">
      <c r="B3" s="196" t="s">
        <v>90</v>
      </c>
      <c r="C3" s="196"/>
      <c r="D3" s="196"/>
      <c r="E3" s="196"/>
      <c r="F3" s="196"/>
      <c r="G3" s="196"/>
      <c r="H3" s="52"/>
    </row>
    <row r="4" spans="1:16" ht="18" x14ac:dyDescent="0.2">
      <c r="A4" s="111"/>
      <c r="B4" s="112"/>
      <c r="C4" s="113"/>
      <c r="D4" s="109"/>
      <c r="E4" s="109"/>
      <c r="F4" s="109"/>
      <c r="G4" s="112"/>
      <c r="H4" s="111"/>
      <c r="I4" s="111"/>
      <c r="J4" s="111"/>
      <c r="L4" s="53"/>
      <c r="M4" s="53"/>
      <c r="N4" s="53"/>
      <c r="O4" s="53"/>
      <c r="P4" s="53"/>
    </row>
    <row r="5" spans="1:16" ht="12.75" customHeight="1" x14ac:dyDescent="0.2">
      <c r="A5" s="111"/>
      <c r="B5" s="111"/>
      <c r="C5" s="111"/>
      <c r="G5" s="111"/>
      <c r="H5" s="111"/>
      <c r="I5" s="111"/>
      <c r="J5" s="111"/>
      <c r="L5" s="110"/>
    </row>
    <row r="6" spans="1:16" ht="12.75" customHeight="1" x14ac:dyDescent="0.2">
      <c r="B6" s="54"/>
      <c r="L6" s="110"/>
    </row>
    <row r="7" spans="1:16" ht="12.75" customHeight="1" x14ac:dyDescent="0.2">
      <c r="L7" s="110"/>
    </row>
    <row r="8" spans="1:16" ht="12.75" customHeight="1" x14ac:dyDescent="0.2">
      <c r="B8" s="114"/>
      <c r="C8" s="111"/>
      <c r="D8" s="111"/>
      <c r="E8" s="111"/>
      <c r="G8" s="111"/>
      <c r="H8" s="111"/>
      <c r="I8" s="111"/>
      <c r="J8" s="111"/>
      <c r="L8" s="110"/>
    </row>
    <row r="9" spans="1:16" ht="12.75" customHeight="1" x14ac:dyDescent="0.2">
      <c r="B9" s="111"/>
      <c r="C9" s="111"/>
      <c r="D9" s="111"/>
      <c r="E9" s="111"/>
      <c r="G9" s="111"/>
      <c r="H9" s="111"/>
      <c r="I9" s="111"/>
      <c r="J9" s="111"/>
      <c r="L9" s="110"/>
    </row>
    <row r="10" spans="1:16" ht="12.75" customHeight="1" x14ac:dyDescent="0.2">
      <c r="B10" s="114"/>
      <c r="C10" s="111"/>
      <c r="D10" s="111"/>
      <c r="E10" s="111"/>
      <c r="G10" s="111"/>
      <c r="H10" s="111"/>
      <c r="I10" s="111"/>
      <c r="J10" s="111"/>
      <c r="L10" s="110"/>
    </row>
    <row r="11" spans="1:16" ht="12.75" customHeight="1" x14ac:dyDescent="0.2">
      <c r="B11" s="111"/>
      <c r="C11" s="111"/>
      <c r="D11" s="111"/>
      <c r="E11" s="111"/>
      <c r="G11" s="115"/>
      <c r="H11" s="111"/>
      <c r="I11" s="111"/>
      <c r="J11" s="111"/>
      <c r="L11" s="110"/>
    </row>
    <row r="12" spans="1:16" ht="12.75" customHeight="1" x14ac:dyDescent="0.2">
      <c r="B12" s="114"/>
      <c r="C12" s="111"/>
      <c r="D12" s="111"/>
      <c r="E12" s="111"/>
      <c r="G12" s="115"/>
      <c r="H12" s="111"/>
      <c r="I12" s="111"/>
      <c r="J12" s="111"/>
      <c r="L12" s="110"/>
    </row>
    <row r="13" spans="1:16" ht="12.75" customHeight="1" x14ac:dyDescent="0.2">
      <c r="B13" s="111"/>
      <c r="C13" s="111"/>
      <c r="D13" s="111"/>
      <c r="E13" s="111"/>
      <c r="G13" s="111"/>
      <c r="H13" s="111"/>
      <c r="I13" s="116"/>
      <c r="J13" s="111"/>
      <c r="L13" s="110"/>
    </row>
    <row r="14" spans="1:16" ht="12.75" customHeight="1" x14ac:dyDescent="0.2">
      <c r="B14" s="114"/>
      <c r="C14" s="111"/>
      <c r="D14" s="111"/>
      <c r="E14" s="111"/>
      <c r="G14" s="111"/>
      <c r="H14" s="111"/>
      <c r="I14" s="111"/>
      <c r="J14" s="111"/>
      <c r="L14" s="110"/>
    </row>
    <row r="15" spans="1:16" ht="12.75" customHeight="1" x14ac:dyDescent="0.2">
      <c r="B15" s="111"/>
      <c r="C15" s="111"/>
      <c r="D15" s="111"/>
      <c r="E15" s="111"/>
      <c r="G15" s="111"/>
      <c r="H15" s="111"/>
      <c r="I15" s="111"/>
      <c r="J15" s="111"/>
      <c r="L15" s="110"/>
    </row>
    <row r="16" spans="1:16" ht="12.75" customHeight="1" x14ac:dyDescent="0.2">
      <c r="B16" s="114"/>
      <c r="C16" s="111"/>
      <c r="D16" s="111"/>
      <c r="E16" s="111"/>
      <c r="G16" s="111"/>
      <c r="H16" s="111"/>
      <c r="I16" s="111"/>
      <c r="J16" s="111"/>
      <c r="L16" s="110"/>
    </row>
    <row r="17" spans="2:12" ht="12.75" customHeight="1" x14ac:dyDescent="0.2">
      <c r="B17" s="111"/>
      <c r="C17" s="111"/>
      <c r="D17" s="111"/>
      <c r="E17" s="111"/>
      <c r="G17" s="111"/>
      <c r="H17" s="111"/>
      <c r="I17" s="111"/>
      <c r="J17" s="111"/>
      <c r="L17" s="110"/>
    </row>
    <row r="18" spans="2:12" ht="12.75" customHeight="1" x14ac:dyDescent="0.2">
      <c r="B18" s="111"/>
      <c r="C18" s="111"/>
      <c r="D18" s="111"/>
      <c r="E18" s="111"/>
      <c r="G18" s="111"/>
      <c r="H18" s="111"/>
      <c r="I18" s="111"/>
      <c r="J18" s="111"/>
      <c r="L18" s="110"/>
    </row>
    <row r="19" spans="2:12" ht="12.75" customHeight="1" x14ac:dyDescent="0.2">
      <c r="B19" s="111"/>
      <c r="C19" s="111"/>
      <c r="D19" s="111"/>
      <c r="E19" s="111"/>
      <c r="G19" s="111"/>
      <c r="H19" s="111"/>
      <c r="I19" s="111"/>
      <c r="J19" s="111"/>
      <c r="L19" s="110"/>
    </row>
    <row r="20" spans="2:12" ht="12.75" customHeight="1" x14ac:dyDescent="0.2">
      <c r="B20" s="111"/>
      <c r="C20" s="111"/>
      <c r="D20" s="111"/>
      <c r="E20" s="111"/>
      <c r="G20" s="111"/>
      <c r="H20" s="111"/>
      <c r="I20" s="111"/>
      <c r="J20" s="111"/>
      <c r="L20" s="110"/>
    </row>
    <row r="21" spans="2:12" ht="12.75" customHeight="1" x14ac:dyDescent="0.2">
      <c r="B21" s="111"/>
      <c r="C21" s="111"/>
      <c r="D21" s="111"/>
      <c r="E21" s="111"/>
      <c r="G21" s="111"/>
      <c r="H21" s="111"/>
      <c r="I21" s="111"/>
      <c r="J21" s="111"/>
      <c r="L21" s="110"/>
    </row>
    <row r="22" spans="2:12" ht="12.75" customHeight="1" x14ac:dyDescent="0.2">
      <c r="B22" s="111"/>
      <c r="C22" s="111"/>
      <c r="D22" s="111"/>
      <c r="E22" s="111"/>
      <c r="G22" s="111"/>
      <c r="H22" s="111"/>
      <c r="I22" s="111"/>
      <c r="J22" s="111"/>
      <c r="L22" s="110"/>
    </row>
    <row r="23" spans="2:12" ht="12.75" customHeight="1" x14ac:dyDescent="0.2">
      <c r="B23" s="111"/>
      <c r="C23" s="111"/>
      <c r="D23" s="111"/>
      <c r="E23" s="111"/>
      <c r="G23" s="111"/>
      <c r="H23" s="111"/>
      <c r="I23" s="111"/>
      <c r="J23" s="111"/>
      <c r="L23" s="110"/>
    </row>
    <row r="24" spans="2:12" ht="12.75" customHeight="1" x14ac:dyDescent="0.2">
      <c r="B24" s="111"/>
      <c r="C24" s="111"/>
      <c r="D24" s="111"/>
      <c r="E24" s="111"/>
      <c r="G24" s="111"/>
      <c r="H24" s="111"/>
      <c r="I24" s="111"/>
      <c r="J24" s="111"/>
      <c r="L24" s="110"/>
    </row>
    <row r="25" spans="2:12" ht="12.75" customHeight="1" x14ac:dyDescent="0.2">
      <c r="B25" s="111"/>
      <c r="C25" s="111"/>
      <c r="D25" s="111"/>
      <c r="E25" s="111"/>
      <c r="G25" s="111"/>
      <c r="H25" s="111"/>
      <c r="I25" s="111"/>
      <c r="J25" s="111"/>
    </row>
    <row r="26" spans="2:12" ht="12.75" customHeight="1" x14ac:dyDescent="0.2">
      <c r="B26" s="111"/>
      <c r="C26" s="111"/>
      <c r="D26" s="111"/>
      <c r="E26" s="111"/>
      <c r="G26" s="111"/>
      <c r="H26" s="111"/>
      <c r="I26" s="111"/>
      <c r="J26" s="111"/>
    </row>
    <row r="27" spans="2:12" ht="12.75" customHeight="1" x14ac:dyDescent="0.2">
      <c r="B27" s="111"/>
      <c r="C27" s="111"/>
      <c r="D27" s="111"/>
      <c r="E27" s="111"/>
      <c r="G27" s="111"/>
      <c r="H27" s="111"/>
      <c r="I27" s="111"/>
      <c r="J27" s="111"/>
    </row>
    <row r="28" spans="2:12" ht="12.75" customHeight="1" x14ac:dyDescent="0.2"/>
    <row r="29" spans="2:12" ht="12.75" customHeight="1" x14ac:dyDescent="0.2"/>
    <row r="30" spans="2:12" ht="12.75" customHeight="1" x14ac:dyDescent="0.2"/>
    <row r="31" spans="2:12" ht="12.75" customHeight="1" x14ac:dyDescent="0.2"/>
  </sheetData>
  <sheetProtection sheet="1" objects="1" scenarios="1"/>
  <mergeCells count="2">
    <mergeCell ref="B2:G2"/>
    <mergeCell ref="B3:G3"/>
  </mergeCells>
  <phoneticPr fontId="20" type="noConversion"/>
  <conditionalFormatting sqref="M5:M24">
    <cfRule type="cellIs" dxfId="559" priority="1" stopIfTrue="1" operator="equal">
      <formula>"Utfylt"</formula>
    </cfRule>
  </conditionalFormatting>
  <pageMargins left="0.26" right="0.27" top="0.43" bottom="0.31" header="0.26" footer="0.24"/>
  <pageSetup paperSize="9" scale="8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33"/>
  <sheetViews>
    <sheetView showRowColHeaders="0" tabSelected="1" workbookViewId="0"/>
  </sheetViews>
  <sheetFormatPr baseColWidth="10" defaultColWidth="9.140625" defaultRowHeight="12.75" x14ac:dyDescent="0.2"/>
  <cols>
    <col min="1" max="1" width="3.85546875" style="25" customWidth="1"/>
    <col min="2" max="2" width="21.85546875" style="25" customWidth="1"/>
    <col min="3" max="3" width="3.42578125" style="25" customWidth="1"/>
    <col min="4" max="4" width="13.140625" style="25" customWidth="1"/>
    <col min="5" max="5" width="10.85546875" style="25" customWidth="1"/>
    <col min="6" max="6" width="7.42578125" style="25" customWidth="1"/>
    <col min="7" max="7" width="26.7109375" style="25" customWidth="1"/>
    <col min="8" max="8" width="7.7109375" style="25" customWidth="1"/>
    <col min="9" max="9" width="6.42578125" style="25" customWidth="1"/>
    <col min="10" max="10" width="8.42578125" style="25" customWidth="1"/>
    <col min="11" max="11" width="7.5703125" style="25" customWidth="1"/>
    <col min="12" max="12" width="4.140625" style="25" customWidth="1"/>
    <col min="13" max="13" width="3" style="25" customWidth="1"/>
    <col min="14" max="14" width="18.42578125" style="25" customWidth="1"/>
    <col min="15" max="15" width="4.140625" style="25" customWidth="1"/>
    <col min="16" max="16384" width="9.140625" style="25"/>
  </cols>
  <sheetData>
    <row r="1" spans="1:12" ht="24" customHeight="1" thickBot="1" x14ac:dyDescent="0.25">
      <c r="B1" s="197" t="s">
        <v>155</v>
      </c>
      <c r="C1" s="197"/>
      <c r="D1" s="197"/>
      <c r="E1" s="197"/>
      <c r="F1" s="197"/>
      <c r="G1" s="197"/>
    </row>
    <row r="2" spans="1:12" ht="34.5" customHeight="1" thickTop="1" thickBot="1" x14ac:dyDescent="0.25">
      <c r="A2" s="213" t="s">
        <v>156</v>
      </c>
      <c r="B2" s="214"/>
      <c r="C2" s="204"/>
      <c r="D2" s="205"/>
      <c r="E2" s="205"/>
      <c r="F2" s="205"/>
      <c r="G2" s="206"/>
    </row>
    <row r="3" spans="1:12" ht="30" customHeight="1" thickTop="1" thickBot="1" x14ac:dyDescent="0.25">
      <c r="A3" s="213" t="s">
        <v>74</v>
      </c>
      <c r="B3" s="214"/>
      <c r="C3" s="204"/>
      <c r="D3" s="205"/>
      <c r="E3" s="205"/>
      <c r="F3" s="205"/>
      <c r="G3" s="206"/>
    </row>
    <row r="4" spans="1:12" ht="18" customHeight="1" thickTop="1" thickBot="1" x14ac:dyDescent="0.25">
      <c r="A4" s="131"/>
      <c r="B4" s="100" t="s">
        <v>28</v>
      </c>
      <c r="C4" s="210"/>
      <c r="D4" s="211"/>
      <c r="E4" s="211"/>
      <c r="F4" s="211"/>
      <c r="G4" s="212"/>
    </row>
    <row r="5" spans="1:12" ht="18" customHeight="1" thickTop="1" thickBot="1" x14ac:dyDescent="0.3">
      <c r="B5" s="100" t="s">
        <v>41</v>
      </c>
      <c r="C5" s="207"/>
      <c r="D5" s="208"/>
      <c r="E5" s="208"/>
      <c r="F5" s="208"/>
      <c r="G5" s="209"/>
      <c r="H5" s="47"/>
    </row>
    <row r="6" spans="1:12" ht="33.75" customHeight="1" thickTop="1" x14ac:dyDescent="0.2">
      <c r="B6" s="99"/>
      <c r="C6" s="200" t="s">
        <v>180</v>
      </c>
      <c r="D6" s="201"/>
      <c r="E6" s="201"/>
      <c r="F6" s="202" t="s">
        <v>128</v>
      </c>
      <c r="G6" s="203"/>
    </row>
    <row r="7" spans="1:12" x14ac:dyDescent="0.2">
      <c r="B7" s="132"/>
      <c r="C7" s="133"/>
      <c r="D7" s="134"/>
      <c r="E7" s="134"/>
      <c r="F7" s="135" t="str">
        <f>IF(G7="","","Mål 1")</f>
        <v/>
      </c>
      <c r="G7" s="136" t="str">
        <f>IF('Mål 1'!$A$4="","",'Mål 1'!$A$4)</f>
        <v/>
      </c>
      <c r="H7" s="108" t="s">
        <v>134</v>
      </c>
      <c r="I7" s="152"/>
      <c r="L7" s="98"/>
    </row>
    <row r="8" spans="1:12" ht="12.75" customHeight="1" x14ac:dyDescent="0.2">
      <c r="B8" s="137"/>
      <c r="C8" s="138"/>
      <c r="D8" s="139"/>
      <c r="E8" s="139"/>
      <c r="F8" s="140" t="str">
        <f>IF(G8="","","Mål 2")</f>
        <v/>
      </c>
      <c r="G8" s="141" t="str">
        <f>IF('Mål 2'!$A$4="","",'Mål 2'!$A$4)</f>
        <v/>
      </c>
      <c r="H8" s="108" t="s">
        <v>134</v>
      </c>
      <c r="I8" s="151"/>
    </row>
    <row r="9" spans="1:12" ht="12.75" customHeight="1" x14ac:dyDescent="0.2">
      <c r="B9" s="137"/>
      <c r="C9" s="138"/>
      <c r="D9" s="139"/>
      <c r="E9" s="139"/>
      <c r="F9" s="140" t="str">
        <f>IF(G9="","","Mål 3")</f>
        <v/>
      </c>
      <c r="G9" s="141" t="str">
        <f>IF('Mål 3'!$A$4="","",'Mål 3'!$A$4)</f>
        <v/>
      </c>
      <c r="H9" s="108" t="s">
        <v>134</v>
      </c>
      <c r="I9" s="152"/>
    </row>
    <row r="10" spans="1:12" ht="12.75" customHeight="1" x14ac:dyDescent="0.2">
      <c r="B10" s="215" t="s">
        <v>77</v>
      </c>
      <c r="C10" s="138"/>
      <c r="D10" s="139"/>
      <c r="E10" s="139"/>
      <c r="F10" s="140" t="str">
        <f>IF(G10="","","Mål 4")</f>
        <v/>
      </c>
      <c r="G10" s="141" t="str">
        <f>IF('Mål 4'!$A$4="","",'Mål 4'!$A$4)</f>
        <v/>
      </c>
      <c r="H10" s="108" t="s">
        <v>134</v>
      </c>
    </row>
    <row r="11" spans="1:12" ht="12.75" customHeight="1" x14ac:dyDescent="0.2">
      <c r="B11" s="215"/>
      <c r="C11" s="138"/>
      <c r="D11" s="139"/>
      <c r="E11" s="139"/>
      <c r="F11" s="140" t="str">
        <f>IF(G11="","","Mål 5")</f>
        <v/>
      </c>
      <c r="G11" s="141" t="str">
        <f>IF('Mål 5'!$A$4="","",'Mål 5'!$A$4)</f>
        <v/>
      </c>
      <c r="H11" s="108" t="s">
        <v>134</v>
      </c>
      <c r="I11" s="98"/>
    </row>
    <row r="12" spans="1:12" ht="12.75" customHeight="1" x14ac:dyDescent="0.2">
      <c r="B12" s="143"/>
      <c r="C12" s="139"/>
      <c r="D12" s="139"/>
      <c r="E12" s="139"/>
      <c r="F12" s="140" t="str">
        <f>IF(G12="","","Mål 6")</f>
        <v/>
      </c>
      <c r="G12" s="141" t="str">
        <f>IF('Mål 6'!$A$4="","",'Mål 6'!$A$4)</f>
        <v/>
      </c>
      <c r="H12" s="108" t="s">
        <v>134</v>
      </c>
    </row>
    <row r="13" spans="1:12" ht="12.75" customHeight="1" x14ac:dyDescent="0.2">
      <c r="B13" s="143"/>
      <c r="C13" s="139"/>
      <c r="D13" s="139"/>
      <c r="E13" s="139"/>
      <c r="F13" s="140" t="str">
        <f>IF(G13="","","Mål 7")</f>
        <v/>
      </c>
      <c r="G13" s="141" t="str">
        <f>IF('Mål 7'!$A$4="","",'Mål 7'!$A$4)</f>
        <v/>
      </c>
      <c r="H13" s="108" t="s">
        <v>134</v>
      </c>
      <c r="I13" s="98"/>
    </row>
    <row r="14" spans="1:12" ht="18.75" customHeight="1" x14ac:dyDescent="0.2">
      <c r="B14" s="143"/>
      <c r="C14" s="138"/>
      <c r="D14" s="139"/>
      <c r="E14" s="139"/>
      <c r="F14" s="140" t="str">
        <f>IF(G14="","","Mål 8")</f>
        <v/>
      </c>
      <c r="G14" s="141" t="str">
        <f>IF('Mål 8'!$A$4="","",'Mål 8'!$A$4)</f>
        <v/>
      </c>
      <c r="H14" s="108" t="s">
        <v>134</v>
      </c>
    </row>
    <row r="15" spans="1:12" ht="12.75" customHeight="1" x14ac:dyDescent="0.2">
      <c r="B15" s="143"/>
      <c r="C15" s="138"/>
      <c r="D15" s="139"/>
      <c r="E15" s="139"/>
      <c r="F15" s="140" t="str">
        <f>IF(G15="","","Mål 9")</f>
        <v/>
      </c>
      <c r="G15" s="141" t="str">
        <f>IF('Mål 9'!$A$4="","",'Mål 9'!$A$4)</f>
        <v/>
      </c>
      <c r="H15" s="108" t="s">
        <v>134</v>
      </c>
      <c r="I15" s="98"/>
    </row>
    <row r="16" spans="1:12" ht="12.75" customHeight="1" x14ac:dyDescent="0.2">
      <c r="B16" s="143"/>
      <c r="C16" s="138"/>
      <c r="D16" s="139"/>
      <c r="E16" s="139"/>
      <c r="F16" s="140" t="str">
        <f>IF(G16="","","Mål 10")</f>
        <v/>
      </c>
      <c r="G16" s="141" t="str">
        <f>IF('Mål 10'!$A$4="","",'Mål 10'!$A$4)</f>
        <v/>
      </c>
      <c r="H16" s="108" t="s">
        <v>134</v>
      </c>
    </row>
    <row r="17" spans="2:9" ht="12.75" customHeight="1" x14ac:dyDescent="0.2">
      <c r="B17" s="198" t="s">
        <v>78</v>
      </c>
      <c r="C17" s="138"/>
      <c r="D17" s="139"/>
      <c r="E17" s="139"/>
      <c r="F17" s="140" t="str">
        <f>IF(G17="","","Mål 11")</f>
        <v/>
      </c>
      <c r="G17" s="141" t="str">
        <f>IF('Mål 11'!$A$4="","",'Mål 11'!$A$4)</f>
        <v/>
      </c>
      <c r="H17" s="108" t="s">
        <v>134</v>
      </c>
      <c r="I17" s="98"/>
    </row>
    <row r="18" spans="2:9" ht="12.75" customHeight="1" x14ac:dyDescent="0.2">
      <c r="B18" s="199"/>
      <c r="C18" s="138"/>
      <c r="D18" s="139"/>
      <c r="E18" s="139"/>
      <c r="F18" s="140" t="str">
        <f>IF(G18="","","Mål 12")</f>
        <v/>
      </c>
      <c r="G18" s="141" t="str">
        <f>IF('Mål 12'!$A$4="","",'Mål 12'!$A$4)</f>
        <v/>
      </c>
      <c r="H18" s="108" t="s">
        <v>134</v>
      </c>
    </row>
    <row r="19" spans="2:9" ht="12.75" customHeight="1" x14ac:dyDescent="0.2">
      <c r="B19" s="142"/>
      <c r="C19" s="138"/>
      <c r="D19" s="139"/>
      <c r="E19" s="139"/>
      <c r="F19" s="140" t="str">
        <f>IF(G19="","","Mål 13")</f>
        <v/>
      </c>
      <c r="G19" s="141" t="str">
        <f>IF('Mål 13'!$A$4="","",'Mål 13'!$A$4)</f>
        <v/>
      </c>
      <c r="H19" s="108" t="s">
        <v>134</v>
      </c>
      <c r="I19" s="98"/>
    </row>
    <row r="20" spans="2:9" ht="12.75" customHeight="1" x14ac:dyDescent="0.2">
      <c r="B20" s="143"/>
      <c r="C20" s="138"/>
      <c r="D20" s="139"/>
      <c r="E20" s="139"/>
      <c r="F20" s="140" t="str">
        <f>IF(G20="","","Mål 14")</f>
        <v/>
      </c>
      <c r="G20" s="141" t="str">
        <f>IF('Mål 14'!$A$4="","",'Mål 14'!$A$4)</f>
        <v/>
      </c>
      <c r="H20" s="108" t="s">
        <v>134</v>
      </c>
    </row>
    <row r="21" spans="2:9" ht="12.75" customHeight="1" x14ac:dyDescent="0.2">
      <c r="B21" s="143"/>
      <c r="C21" s="138"/>
      <c r="D21" s="139"/>
      <c r="E21" s="139"/>
      <c r="F21" s="140" t="str">
        <f>IF(G21="","","Mål 15")</f>
        <v/>
      </c>
      <c r="G21" s="141" t="str">
        <f>IF('Mål 15'!$A$4="","",'Mål 15'!$A$4)</f>
        <v/>
      </c>
      <c r="H21" s="108" t="s">
        <v>134</v>
      </c>
      <c r="I21" s="98"/>
    </row>
    <row r="22" spans="2:9" ht="12.75" customHeight="1" x14ac:dyDescent="0.2">
      <c r="B22" s="143"/>
      <c r="C22" s="138"/>
      <c r="D22" s="139"/>
      <c r="E22" s="139"/>
      <c r="F22" s="140" t="str">
        <f>IF(G22="","","Mål 16")</f>
        <v/>
      </c>
      <c r="G22" s="141" t="str">
        <f>IF('Mål 16'!$A$4="","",'Mål 16'!$A$4)</f>
        <v/>
      </c>
      <c r="H22" s="108" t="s">
        <v>134</v>
      </c>
    </row>
    <row r="23" spans="2:9" ht="12.75" customHeight="1" x14ac:dyDescent="0.2">
      <c r="B23" s="143"/>
      <c r="C23" s="138"/>
      <c r="D23" s="139"/>
      <c r="E23" s="139"/>
      <c r="F23" s="140" t="str">
        <f>IF(G23="","","Mål 17")</f>
        <v/>
      </c>
      <c r="G23" s="141" t="str">
        <f>IF('Mål 17'!$A$4="","",'Mål 17'!$A$4)</f>
        <v/>
      </c>
      <c r="H23" s="108" t="s">
        <v>134</v>
      </c>
      <c r="I23" s="98"/>
    </row>
    <row r="24" spans="2:9" ht="12.75" customHeight="1" x14ac:dyDescent="0.2">
      <c r="B24" s="143"/>
      <c r="C24" s="138"/>
      <c r="D24" s="139"/>
      <c r="E24" s="139"/>
      <c r="F24" s="140" t="str">
        <f>IF(G24="","","Mål 18")</f>
        <v/>
      </c>
      <c r="G24" s="141" t="str">
        <f>IF('Mål 18'!$A$4="","",'Mål 18'!$A$4)</f>
        <v/>
      </c>
      <c r="H24" s="108" t="s">
        <v>134</v>
      </c>
    </row>
    <row r="25" spans="2:9" ht="12.75" customHeight="1" x14ac:dyDescent="0.2">
      <c r="B25" s="143"/>
      <c r="C25" s="138"/>
      <c r="D25" s="139"/>
      <c r="E25" s="144"/>
      <c r="F25" s="140" t="str">
        <f>IF(G25="","","Mål 19")</f>
        <v/>
      </c>
      <c r="G25" s="141" t="str">
        <f>IF('Mål 19'!$A$4="","",'Mål 19'!$A$4)</f>
        <v/>
      </c>
      <c r="H25" s="108" t="s">
        <v>134</v>
      </c>
      <c r="I25" s="98"/>
    </row>
    <row r="26" spans="2:9" ht="12.75" customHeight="1" x14ac:dyDescent="0.2">
      <c r="B26" s="145"/>
      <c r="C26" s="146"/>
      <c r="D26" s="147"/>
      <c r="E26" s="147"/>
      <c r="F26" s="148" t="str">
        <f>IF(G26="","","Mål 20")</f>
        <v/>
      </c>
      <c r="G26" s="149" t="str">
        <f>IF('Mål 20'!$A$4="","",'Mål 20'!$A$4)</f>
        <v/>
      </c>
      <c r="H26" s="108" t="s">
        <v>134</v>
      </c>
    </row>
    <row r="27" spans="2:9" ht="12.75" customHeight="1" x14ac:dyDescent="0.2">
      <c r="H27" s="98"/>
      <c r="I27" s="98"/>
    </row>
    <row r="28" spans="2:9" ht="12.75" customHeight="1" x14ac:dyDescent="0.2"/>
    <row r="29" spans="2:9" ht="12.75" customHeight="1" x14ac:dyDescent="0.2"/>
    <row r="30" spans="2:9" ht="12.75" customHeight="1" x14ac:dyDescent="0.2"/>
    <row r="31" spans="2:9" ht="12.75" customHeight="1" x14ac:dyDescent="0.2"/>
    <row r="32" spans="2:9" ht="12.75" customHeight="1" x14ac:dyDescent="0.2"/>
    <row r="33" ht="12.75" customHeight="1" x14ac:dyDescent="0.2"/>
  </sheetData>
  <sheetProtection sheet="1" objects="1" scenarios="1"/>
  <mergeCells count="11">
    <mergeCell ref="B1:G1"/>
    <mergeCell ref="B17:B18"/>
    <mergeCell ref="C6:E6"/>
    <mergeCell ref="F6:G6"/>
    <mergeCell ref="C2:G2"/>
    <mergeCell ref="C3:G3"/>
    <mergeCell ref="C5:G5"/>
    <mergeCell ref="C4:G4"/>
    <mergeCell ref="A3:B3"/>
    <mergeCell ref="A2:B2"/>
    <mergeCell ref="B10:B11"/>
  </mergeCells>
  <phoneticPr fontId="20" type="noConversion"/>
  <conditionalFormatting sqref="F7:G26">
    <cfRule type="cellIs" dxfId="558" priority="1" stopIfTrue="1" operator="notEqual">
      <formula>""</formula>
    </cfRule>
  </conditionalFormatting>
  <pageMargins left="0.75" right="0.75" top="1" bottom="1" header="0.5" footer="0.5"/>
  <pageSetup paperSize="9" scale="93" orientation="landscape" r:id="rId1"/>
  <headerFooter alignWithMargins="0"/>
  <ignoredErrors>
    <ignoredError sqref="G7:G9 G10:G26" emptyCellReferenc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tabColor indexed="22"/>
  </sheetPr>
  <dimension ref="A1:AN1723"/>
  <sheetViews>
    <sheetView showRowColHeaders="0" showZeros="0" zoomScale="90" zoomScaleNormal="90" workbookViewId="0">
      <selection activeCell="D7" sqref="D7"/>
    </sheetView>
  </sheetViews>
  <sheetFormatPr baseColWidth="10" defaultColWidth="9.140625" defaultRowHeight="14.25" x14ac:dyDescent="0.2"/>
  <cols>
    <col min="1" max="1" width="2" style="25" customWidth="1"/>
    <col min="2" max="2" width="47.28515625" style="2" customWidth="1"/>
    <col min="3" max="3" width="10.5703125" style="3" customWidth="1"/>
    <col min="4" max="4" width="12" style="2" customWidth="1"/>
    <col min="5" max="5" width="11" style="2" customWidth="1"/>
    <col min="6" max="6" width="10.85546875" style="2" customWidth="1"/>
    <col min="7" max="7" width="10.140625" style="2" customWidth="1"/>
    <col min="8" max="8" width="10.85546875" style="3" customWidth="1"/>
    <col min="9" max="9" width="12.42578125" style="2" customWidth="1"/>
    <col min="10" max="19" width="9.7109375" style="23" customWidth="1"/>
    <col min="20" max="21" width="9.140625" style="2"/>
    <col min="22" max="22" width="5.28515625" style="2" customWidth="1"/>
    <col min="23" max="16384" width="9.140625" style="2"/>
  </cols>
  <sheetData>
    <row r="1" spans="1:40" s="16" customFormat="1" ht="21" customHeight="1" x14ac:dyDescent="0.2">
      <c r="A1" s="23"/>
      <c r="B1" s="219" t="s">
        <v>129</v>
      </c>
      <c r="C1" s="219"/>
      <c r="D1" s="18"/>
      <c r="E1" s="18"/>
      <c r="F1" s="18"/>
      <c r="G1" s="220"/>
      <c r="H1" s="220"/>
      <c r="I1" s="220"/>
      <c r="J1" s="23"/>
      <c r="K1" s="23"/>
      <c r="L1" s="23"/>
      <c r="M1" s="23"/>
      <c r="N1" s="23"/>
      <c r="O1" s="23"/>
      <c r="P1" s="23"/>
      <c r="Q1" s="23"/>
      <c r="R1" s="23"/>
      <c r="S1" s="23"/>
      <c r="T1" s="23"/>
      <c r="U1" s="23"/>
      <c r="V1" s="2"/>
      <c r="W1" s="2"/>
      <c r="X1" s="2"/>
      <c r="Y1" s="2"/>
      <c r="Z1" s="2"/>
      <c r="AA1" s="2"/>
      <c r="AB1" s="2"/>
      <c r="AC1" s="2"/>
      <c r="AD1" s="2"/>
      <c r="AE1" s="2"/>
      <c r="AF1" s="2"/>
      <c r="AG1" s="2"/>
      <c r="AH1" s="2"/>
      <c r="AI1" s="2"/>
      <c r="AJ1" s="2"/>
      <c r="AK1" s="2"/>
      <c r="AL1" s="2"/>
      <c r="AM1" s="2"/>
      <c r="AN1" s="2"/>
    </row>
    <row r="2" spans="1:40" s="15" customFormat="1" ht="27" customHeight="1" x14ac:dyDescent="0.2">
      <c r="A2" s="23"/>
      <c r="B2" s="104" t="s">
        <v>29</v>
      </c>
      <c r="C2" s="221" t="str">
        <f>IF(Forside!C$2="","",Forside!C$2)</f>
        <v/>
      </c>
      <c r="D2" s="221"/>
      <c r="E2" s="221"/>
      <c r="F2" s="221"/>
      <c r="G2" s="221"/>
      <c r="H2" s="221"/>
      <c r="I2" s="221"/>
      <c r="J2" s="23"/>
      <c r="K2" s="23"/>
      <c r="L2" s="23"/>
      <c r="M2" s="23"/>
      <c r="N2" s="23"/>
      <c r="O2" s="23"/>
      <c r="P2" s="23"/>
      <c r="Q2" s="23"/>
      <c r="R2" s="23"/>
      <c r="S2" s="23"/>
      <c r="T2" s="23"/>
      <c r="U2" s="23"/>
      <c r="V2" s="2"/>
      <c r="W2" s="2"/>
      <c r="X2" s="2"/>
      <c r="Y2" s="2"/>
      <c r="Z2" s="2"/>
      <c r="AA2" s="2"/>
      <c r="AB2" s="2"/>
      <c r="AC2" s="2"/>
      <c r="AD2" s="2"/>
      <c r="AE2" s="2"/>
      <c r="AF2" s="2"/>
      <c r="AG2" s="2"/>
      <c r="AH2" s="2"/>
      <c r="AI2" s="2"/>
      <c r="AJ2" s="2"/>
      <c r="AK2" s="2"/>
      <c r="AL2" s="2"/>
      <c r="AM2" s="2"/>
      <c r="AN2" s="2"/>
    </row>
    <row r="3" spans="1:40" ht="15.75" customHeight="1" thickBot="1" x14ac:dyDescent="0.25">
      <c r="A3" s="23"/>
      <c r="B3" s="104" t="s">
        <v>28</v>
      </c>
      <c r="C3" s="222" t="str">
        <f>IF(Forside!C$4="","",Forside!C$4)</f>
        <v/>
      </c>
      <c r="D3" s="222"/>
      <c r="E3" s="222"/>
      <c r="F3" s="222"/>
      <c r="G3" s="222"/>
      <c r="H3" s="222"/>
      <c r="I3" s="222"/>
      <c r="T3" s="23"/>
      <c r="U3" s="23"/>
    </row>
    <row r="4" spans="1:40" ht="26.25" customHeight="1" x14ac:dyDescent="0.2">
      <c r="B4" s="84"/>
      <c r="C4" s="90"/>
      <c r="D4" s="218" t="s">
        <v>91</v>
      </c>
      <c r="E4" s="218"/>
      <c r="F4" s="218"/>
      <c r="G4" s="218" t="s">
        <v>93</v>
      </c>
      <c r="H4" s="218"/>
      <c r="I4" s="218"/>
      <c r="T4" s="23"/>
      <c r="U4" s="23"/>
      <c r="V4" s="57"/>
      <c r="W4" s="216" t="s">
        <v>100</v>
      </c>
      <c r="X4" s="217"/>
      <c r="Y4" s="216" t="s">
        <v>101</v>
      </c>
      <c r="Z4" s="217"/>
      <c r="AA4" s="57"/>
      <c r="AB4" s="57"/>
      <c r="AC4" s="57"/>
    </row>
    <row r="5" spans="1:40" ht="73.5" thickBot="1" x14ac:dyDescent="0.25">
      <c r="B5" s="91" t="s">
        <v>139</v>
      </c>
      <c r="C5" s="91" t="s">
        <v>63</v>
      </c>
      <c r="D5" s="92" t="s">
        <v>31</v>
      </c>
      <c r="E5" s="93" t="s">
        <v>30</v>
      </c>
      <c r="F5" s="94" t="s">
        <v>75</v>
      </c>
      <c r="G5" s="92" t="s">
        <v>31</v>
      </c>
      <c r="H5" s="93" t="s">
        <v>30</v>
      </c>
      <c r="I5" s="94" t="s">
        <v>75</v>
      </c>
      <c r="T5" s="23"/>
      <c r="U5" s="23"/>
      <c r="V5" s="58"/>
      <c r="W5" s="74" t="s">
        <v>98</v>
      </c>
      <c r="X5" s="73" t="s">
        <v>99</v>
      </c>
      <c r="Y5" s="74" t="s">
        <v>98</v>
      </c>
      <c r="Z5" s="73" t="s">
        <v>99</v>
      </c>
      <c r="AA5" s="57"/>
      <c r="AB5" s="57"/>
      <c r="AC5" s="57"/>
      <c r="AD5" s="22"/>
      <c r="AE5" s="22"/>
      <c r="AF5" s="22"/>
      <c r="AG5" s="22"/>
      <c r="AH5" s="22"/>
      <c r="AI5" s="22"/>
      <c r="AJ5" s="22"/>
      <c r="AK5" s="22"/>
      <c r="AL5" s="22"/>
      <c r="AM5" s="22"/>
      <c r="AN5" s="22"/>
    </row>
    <row r="6" spans="1:40" ht="39.75" customHeight="1" x14ac:dyDescent="0.2">
      <c r="B6" s="192">
        <f>IF('Mål 1'!$A$4="",0,'Mål 1'!$A$4)</f>
        <v>0</v>
      </c>
      <c r="C6" s="50" t="s">
        <v>64</v>
      </c>
      <c r="D6" s="191">
        <f>IF('Mål 1'!$E$6="",0,'Mål 1'!$E$6)</f>
        <v>0</v>
      </c>
      <c r="E6" s="191">
        <f>IF('Mål 1'!$F$6="",0,'Mål 1'!$F$6)</f>
        <v>0</v>
      </c>
      <c r="F6" s="21" t="str">
        <f>IF(E6*D6=0,"",VLOOKUP(D6,Lists!B$10:G$14,CEILING(E6-0.5,1)+1,TRUE))</f>
        <v/>
      </c>
      <c r="G6" s="190">
        <f>IF('Mål 1'!$L$6="",0,'Mål 1'!$L$6)</f>
        <v>0</v>
      </c>
      <c r="H6" s="190">
        <f>IF('Mål 1'!$M$6="",0,'Mål 1'!$M$6)</f>
        <v>0</v>
      </c>
      <c r="I6" s="21" t="str">
        <f>IF(H6*G6=0,"",VLOOKUP(G6,Lists!B$10:G$14,CEILING(H6-0.5,1)+1,TRUE))</f>
        <v/>
      </c>
      <c r="T6" s="23"/>
      <c r="U6" s="23"/>
      <c r="V6" s="58"/>
      <c r="W6" s="60">
        <f t="shared" ref="W6:W25" si="0">IF(E6=0,-10,E6+AA27)</f>
        <v>-10</v>
      </c>
      <c r="X6" s="60">
        <f t="shared" ref="X6:X25" si="1">IF(D6=0,-10,D6+AB27)</f>
        <v>-10</v>
      </c>
      <c r="Y6" s="60">
        <f t="shared" ref="Y6:Y25" si="2">IF(H6=0,W6,H6+AA27)</f>
        <v>-10</v>
      </c>
      <c r="Z6" s="60">
        <f t="shared" ref="Z6:Z25" si="3">IF(G6=0,X6,G6+AB27)</f>
        <v>-10</v>
      </c>
      <c r="AA6" s="57"/>
      <c r="AB6" s="57"/>
      <c r="AC6" s="57"/>
    </row>
    <row r="7" spans="1:40" s="22" customFormat="1" ht="39.75" customHeight="1" x14ac:dyDescent="0.2">
      <c r="A7" s="25"/>
      <c r="B7" s="192">
        <f>IF('Mål 2'!$A$4="",0,'Mål 2'!$A$4)</f>
        <v>0</v>
      </c>
      <c r="C7" s="50" t="s">
        <v>65</v>
      </c>
      <c r="D7" s="191">
        <f>IF('Mål 2'!$E$6="",0,'Mål 2'!$E$6)</f>
        <v>0</v>
      </c>
      <c r="E7" s="191">
        <f>IF('Mål 2'!$F$6="",0,'Mål 2'!$F$6)</f>
        <v>0</v>
      </c>
      <c r="F7" s="21" t="str">
        <f>IF(E7*D7=0,"",VLOOKUP(D7,Lists!B$10:G$14,CEILING(E7-0.5,1)+1,TRUE))</f>
        <v/>
      </c>
      <c r="G7" s="190">
        <f>IF('Mål 2'!$L$6="",0,'Mål 2'!$L$6)</f>
        <v>0</v>
      </c>
      <c r="H7" s="190">
        <f>IF('Mål 2'!$M$6="",0,'Mål 2'!$M$6)</f>
        <v>0</v>
      </c>
      <c r="I7" s="21" t="str">
        <f>IF(H7*G7=0,"",VLOOKUP(G7,Lists!B$10:G$14,CEILING(H7-0.5,1)+1,TRUE))</f>
        <v/>
      </c>
      <c r="J7" s="23"/>
      <c r="K7" s="23"/>
      <c r="L7" s="23"/>
      <c r="M7" s="23"/>
      <c r="N7" s="23"/>
      <c r="O7" s="23"/>
      <c r="P7" s="23"/>
      <c r="Q7" s="23"/>
      <c r="R7" s="23"/>
      <c r="S7" s="23"/>
      <c r="T7" s="23"/>
      <c r="U7" s="23"/>
      <c r="V7" s="59"/>
      <c r="W7" s="60">
        <f t="shared" si="0"/>
        <v>-10</v>
      </c>
      <c r="X7" s="60">
        <f t="shared" si="1"/>
        <v>-10</v>
      </c>
      <c r="Y7" s="60">
        <f t="shared" si="2"/>
        <v>-10</v>
      </c>
      <c r="Z7" s="60">
        <f t="shared" si="3"/>
        <v>-10</v>
      </c>
      <c r="AA7" s="57"/>
      <c r="AB7" s="57"/>
      <c r="AC7" s="57"/>
      <c r="AD7" s="2"/>
      <c r="AE7" s="2"/>
      <c r="AF7" s="2"/>
      <c r="AG7" s="2"/>
      <c r="AH7" s="2"/>
      <c r="AI7" s="2"/>
      <c r="AJ7" s="2"/>
      <c r="AK7" s="2"/>
      <c r="AL7" s="2"/>
      <c r="AM7" s="2"/>
      <c r="AN7" s="2"/>
    </row>
    <row r="8" spans="1:40" ht="39.75" customHeight="1" x14ac:dyDescent="0.2">
      <c r="B8" s="192">
        <f>IF('Mål 3'!$A$4="",0,'Mål 3'!$A$4)</f>
        <v>0</v>
      </c>
      <c r="C8" s="50" t="s">
        <v>66</v>
      </c>
      <c r="D8" s="191">
        <f>IF('Mål 3'!$E$6="",0,'Mål 3'!$E$6)</f>
        <v>0</v>
      </c>
      <c r="E8" s="191">
        <f>IF('Mål 3'!$F$6="",0,'Mål 3'!$F$6)</f>
        <v>0</v>
      </c>
      <c r="F8" s="21" t="str">
        <f>IF(E8*D8=0,"",VLOOKUP(D8,Lists!B$10:G$14,CEILING(E8-0.5,1)+1,TRUE))</f>
        <v/>
      </c>
      <c r="G8" s="190">
        <f>IF('Mål 3'!$L$6="",0,'Mål 3'!$L$6)</f>
        <v>0</v>
      </c>
      <c r="H8" s="190">
        <f>IF('Mål 3'!$M$6="",0,'Mål 3'!$M$6)</f>
        <v>0</v>
      </c>
      <c r="I8" s="21" t="str">
        <f>IF(H8*G8=0,"",VLOOKUP(G8,Lists!B$10:G$14,CEILING(H8-0.5,1)+1,TRUE))</f>
        <v/>
      </c>
      <c r="T8" s="23"/>
      <c r="U8" s="23"/>
      <c r="V8" s="59"/>
      <c r="W8" s="60">
        <f t="shared" si="0"/>
        <v>-10</v>
      </c>
      <c r="X8" s="60">
        <f t="shared" si="1"/>
        <v>-10</v>
      </c>
      <c r="Y8" s="60">
        <f t="shared" si="2"/>
        <v>-10</v>
      </c>
      <c r="Z8" s="60">
        <f t="shared" si="3"/>
        <v>-10</v>
      </c>
      <c r="AA8" s="62"/>
      <c r="AB8" s="57"/>
      <c r="AC8" s="57"/>
    </row>
    <row r="9" spans="1:40" ht="39.75" customHeight="1" x14ac:dyDescent="0.2">
      <c r="B9" s="192">
        <f>IF('Mål 4'!$A$4="",0,'Mål 4'!$A$4)</f>
        <v>0</v>
      </c>
      <c r="C9" s="50" t="s">
        <v>67</v>
      </c>
      <c r="D9" s="191">
        <f>IF('Mål 4'!$E$6="",0,'Mål 4'!$E$6)</f>
        <v>0</v>
      </c>
      <c r="E9" s="191">
        <f>IF('Mål 4'!$F$6="",0,'Mål 4'!$F$6)</f>
        <v>0</v>
      </c>
      <c r="F9" s="21" t="str">
        <f>IF(E9*D9=0,"",VLOOKUP(D9,Lists!B$10:G$14,CEILING(E9-0.5,1)+1,TRUE))</f>
        <v/>
      </c>
      <c r="G9" s="190">
        <f>IF('Mål 4'!$L$6="",0,'Mål 4'!$L$6)</f>
        <v>0</v>
      </c>
      <c r="H9" s="190">
        <f>IF('Mål 4'!$M$6="",0,'Mål 4'!$M$6)</f>
        <v>0</v>
      </c>
      <c r="I9" s="21" t="str">
        <f>IF(H9*G9=0,"",VLOOKUP(G9,Lists!B$10:G$14,CEILING(H9-0.5,1)+1,TRUE))</f>
        <v/>
      </c>
      <c r="T9" s="23"/>
      <c r="U9" s="23"/>
      <c r="V9" s="59"/>
      <c r="W9" s="60">
        <f t="shared" si="0"/>
        <v>-10</v>
      </c>
      <c r="X9" s="60">
        <f t="shared" si="1"/>
        <v>-10</v>
      </c>
      <c r="Y9" s="60">
        <f t="shared" si="2"/>
        <v>-10</v>
      </c>
      <c r="Z9" s="60">
        <f t="shared" si="3"/>
        <v>-10</v>
      </c>
      <c r="AA9" s="62"/>
      <c r="AB9" s="57"/>
      <c r="AC9" s="57"/>
    </row>
    <row r="10" spans="1:40" ht="39.75" customHeight="1" x14ac:dyDescent="0.2">
      <c r="B10" s="192">
        <f>IF('Mål 5'!$A$4="",0,'Mål 5'!$A$4)</f>
        <v>0</v>
      </c>
      <c r="C10" s="50" t="s">
        <v>125</v>
      </c>
      <c r="D10" s="191">
        <f>IF('Mål 5'!$E$6="",0,'Mål 5'!$E$6)</f>
        <v>0</v>
      </c>
      <c r="E10" s="191">
        <f>IF('Mål 5'!$F$6="",0,'Mål 5'!$F$6)</f>
        <v>0</v>
      </c>
      <c r="F10" s="21" t="str">
        <f>IF(E10*D10=0,"",VLOOKUP(D10,Lists!B$10:G$14,CEILING(E10-0.5,1)+1,TRUE))</f>
        <v/>
      </c>
      <c r="G10" s="190">
        <f>IF('Mål 5'!$L$6="",0,'Mål 5'!$L$6)</f>
        <v>0</v>
      </c>
      <c r="H10" s="190">
        <f>IF('Mål 5'!$M$6="",0,'Mål 5'!$M$6)</f>
        <v>0</v>
      </c>
      <c r="I10" s="21" t="str">
        <f>IF(H10*G10=0,"",VLOOKUP(G10,Lists!B$10:G$14,CEILING(H10-0.5,1)+1,TRUE))</f>
        <v/>
      </c>
      <c r="T10" s="23"/>
      <c r="U10" s="23"/>
      <c r="V10" s="59"/>
      <c r="W10" s="60">
        <f t="shared" si="0"/>
        <v>-10</v>
      </c>
      <c r="X10" s="60">
        <f t="shared" si="1"/>
        <v>-10</v>
      </c>
      <c r="Y10" s="60">
        <f t="shared" si="2"/>
        <v>-10</v>
      </c>
      <c r="Z10" s="60">
        <f t="shared" si="3"/>
        <v>-10</v>
      </c>
      <c r="AA10" s="62"/>
      <c r="AB10" s="57"/>
      <c r="AC10" s="57"/>
    </row>
    <row r="11" spans="1:40" ht="39.75" customHeight="1" x14ac:dyDescent="0.2">
      <c r="B11" s="192">
        <f>IF('Mål 6'!$A$4="",0,'Mål 6'!$A$4)</f>
        <v>0</v>
      </c>
      <c r="C11" s="50" t="s">
        <v>68</v>
      </c>
      <c r="D11" s="191">
        <f>IF('Mål 6'!$E$6="",0,'Mål 6'!$E$6)</f>
        <v>0</v>
      </c>
      <c r="E11" s="191">
        <f>IF('Mål 6'!$F$6="",0,'Mål 6'!$F$6)</f>
        <v>0</v>
      </c>
      <c r="F11" s="21" t="str">
        <f>IF(E11*D11=0,"",VLOOKUP(D11,Lists!B$10:G$14,CEILING(E11-0.5,1)+1,TRUE))</f>
        <v/>
      </c>
      <c r="G11" s="190">
        <f>IF('Mål 6'!$L$6="",0,'Mål 6'!$L$6)</f>
        <v>0</v>
      </c>
      <c r="H11" s="190">
        <f>IF('Mål 6'!$M$6="",0,'Mål 6'!$M$6)</f>
        <v>0</v>
      </c>
      <c r="I11" s="21" t="str">
        <f>IF(H11*G11=0,"",VLOOKUP(G11,Lists!B$10:G$14,CEILING(H11-0.5,1)+1,TRUE))</f>
        <v/>
      </c>
      <c r="T11" s="23"/>
      <c r="U11" s="23"/>
      <c r="V11" s="59"/>
      <c r="W11" s="60">
        <f t="shared" si="0"/>
        <v>-10</v>
      </c>
      <c r="X11" s="60">
        <f t="shared" si="1"/>
        <v>-10</v>
      </c>
      <c r="Y11" s="60">
        <f t="shared" si="2"/>
        <v>-10</v>
      </c>
      <c r="Z11" s="60">
        <f t="shared" si="3"/>
        <v>-10</v>
      </c>
      <c r="AA11" s="62"/>
      <c r="AB11" s="57"/>
      <c r="AC11" s="57"/>
    </row>
    <row r="12" spans="1:40" ht="39.75" customHeight="1" x14ac:dyDescent="0.2">
      <c r="B12" s="192">
        <f>IF('Mål 7'!$A$4="",0,'Mål 7'!$A$4)</f>
        <v>0</v>
      </c>
      <c r="C12" s="50" t="s">
        <v>69</v>
      </c>
      <c r="D12" s="191">
        <f>IF('Mål 7'!$E$6="",0,'Mål 7'!$E$6)</f>
        <v>0</v>
      </c>
      <c r="E12" s="191">
        <f>IF('Mål 7'!$F$6="",0,'Mål 7'!$F$6)</f>
        <v>0</v>
      </c>
      <c r="F12" s="21" t="str">
        <f>IF(E12*D12=0,"",VLOOKUP(D12,Lists!B$10:G$14,CEILING(E12-0.5,1)+1,TRUE))</f>
        <v/>
      </c>
      <c r="G12" s="190">
        <f>IF('Mål 7'!$L$6="",0,'Mål 7'!$L$6)</f>
        <v>0</v>
      </c>
      <c r="H12" s="190">
        <f>IF('Mål 7'!$M$6="",0,'Mål 7'!$M$6)</f>
        <v>0</v>
      </c>
      <c r="I12" s="21" t="str">
        <f>IF(H12*G12=0,"",VLOOKUP(G12,Lists!B$10:G$14,CEILING(H12-0.5,1)+1,TRUE))</f>
        <v/>
      </c>
      <c r="T12" s="23"/>
      <c r="U12" s="23"/>
      <c r="V12" s="59"/>
      <c r="W12" s="60">
        <f t="shared" si="0"/>
        <v>-10</v>
      </c>
      <c r="X12" s="60">
        <f t="shared" si="1"/>
        <v>-10</v>
      </c>
      <c r="Y12" s="60">
        <f t="shared" si="2"/>
        <v>-10</v>
      </c>
      <c r="Z12" s="60">
        <f t="shared" si="3"/>
        <v>-10</v>
      </c>
      <c r="AA12" s="62"/>
      <c r="AB12" s="57"/>
      <c r="AC12" s="57"/>
    </row>
    <row r="13" spans="1:40" ht="39.75" customHeight="1" x14ac:dyDescent="0.2">
      <c r="B13" s="192">
        <f>IF('Mål 8'!$A$4="",0,'Mål 8'!$A$4)</f>
        <v>0</v>
      </c>
      <c r="C13" s="50" t="s">
        <v>70</v>
      </c>
      <c r="D13" s="191">
        <f>IF('Mål 8'!$E$6="",0,'Mål 8'!$E$6)</f>
        <v>0</v>
      </c>
      <c r="E13" s="191">
        <f>IF('Mål 8'!$F$6="",0,'Mål 8'!$F$6)</f>
        <v>0</v>
      </c>
      <c r="F13" s="21" t="str">
        <f>IF(E13*D13=0,"",VLOOKUP(D13,Lists!B$10:G$14,CEILING(E13-0.5,1)+1,TRUE))</f>
        <v/>
      </c>
      <c r="G13" s="190">
        <f>IF('Mål 8'!$L$6="",0,'Mål 8'!$L$6)</f>
        <v>0</v>
      </c>
      <c r="H13" s="190">
        <f>IF('Mål 8'!$M$6="",0,'Mål 8'!$M$6)</f>
        <v>0</v>
      </c>
      <c r="I13" s="21" t="str">
        <f>IF(H13*G13=0,"",VLOOKUP(G13,Lists!B$10:G$14,CEILING(H13-0.5,1)+1,TRUE))</f>
        <v/>
      </c>
      <c r="T13" s="23"/>
      <c r="U13" s="23"/>
      <c r="V13" s="59"/>
      <c r="W13" s="60">
        <f t="shared" si="0"/>
        <v>-10</v>
      </c>
      <c r="X13" s="60">
        <f t="shared" si="1"/>
        <v>-10</v>
      </c>
      <c r="Y13" s="60">
        <f t="shared" si="2"/>
        <v>-10</v>
      </c>
      <c r="Z13" s="60">
        <f t="shared" si="3"/>
        <v>-10</v>
      </c>
      <c r="AA13" s="62"/>
      <c r="AB13" s="57"/>
      <c r="AC13" s="57"/>
    </row>
    <row r="14" spans="1:40" ht="39.75" customHeight="1" x14ac:dyDescent="0.2">
      <c r="B14" s="192">
        <f>IF('Mål 9'!$A$4="",0,'Mål 9'!$A$4)</f>
        <v>0</v>
      </c>
      <c r="C14" s="50" t="s">
        <v>71</v>
      </c>
      <c r="D14" s="191">
        <f>IF('Mål 9'!$E$6="",0,'Mål 9'!$E$6)</f>
        <v>0</v>
      </c>
      <c r="E14" s="191">
        <f>IF('Mål 9'!$F$6="",0,'Mål 9'!$F$6)</f>
        <v>0</v>
      </c>
      <c r="F14" s="21" t="str">
        <f>IF(E14*D14=0,"",VLOOKUP(D14,Lists!B$10:G$14,CEILING(E14-0.5,1)+1,TRUE))</f>
        <v/>
      </c>
      <c r="G14" s="190">
        <f>IF('Mål 9'!$L$6="",0,'Mål 9'!$L$6)</f>
        <v>0</v>
      </c>
      <c r="H14" s="190">
        <f>IF('Mål 9'!$M$6="",0,'Mål 9'!$M$6)</f>
        <v>0</v>
      </c>
      <c r="I14" s="21" t="str">
        <f>IF(H14*G14=0,"",VLOOKUP(G14,Lists!B$10:G$14,CEILING(H14-0.5,1)+1,TRUE))</f>
        <v/>
      </c>
      <c r="T14" s="23"/>
      <c r="U14" s="23"/>
      <c r="V14" s="59"/>
      <c r="W14" s="60">
        <f t="shared" si="0"/>
        <v>-10</v>
      </c>
      <c r="X14" s="60">
        <f t="shared" si="1"/>
        <v>-10</v>
      </c>
      <c r="Y14" s="60">
        <f t="shared" si="2"/>
        <v>-10</v>
      </c>
      <c r="Z14" s="60">
        <f t="shared" si="3"/>
        <v>-10</v>
      </c>
      <c r="AA14" s="62"/>
      <c r="AB14" s="57"/>
      <c r="AC14" s="57"/>
    </row>
    <row r="15" spans="1:40" ht="39.75" customHeight="1" x14ac:dyDescent="0.2">
      <c r="B15" s="192">
        <f>IF('Mål 10'!$A$4="",0,'Mål 10'!$A$4)</f>
        <v>0</v>
      </c>
      <c r="C15" s="50" t="s">
        <v>72</v>
      </c>
      <c r="D15" s="191">
        <f>IF('Mål 10'!$E$6="",0,'Mål 10'!$E$6)</f>
        <v>0</v>
      </c>
      <c r="E15" s="191">
        <f>IF('Mål 10'!$F$6="",0,'Mål 10'!$F$6)</f>
        <v>0</v>
      </c>
      <c r="F15" s="21" t="str">
        <f>IF(E15*D15=0,"",VLOOKUP(D15,Lists!B$10:G$14,CEILING(E15-0.5,1)+1,TRUE))</f>
        <v/>
      </c>
      <c r="G15" s="190">
        <f>IF('Mål 10'!$L$6="",0,'Mål 10'!$L$6)</f>
        <v>0</v>
      </c>
      <c r="H15" s="190">
        <f>IF('Mål 10'!$M$6="",0,'Mål 10'!$M$6)</f>
        <v>0</v>
      </c>
      <c r="I15" s="21" t="str">
        <f>IF(H15*G15=0,"",VLOOKUP(G15,Lists!B$10:G$14,CEILING(H15-0.5,1)+1,TRUE))</f>
        <v/>
      </c>
      <c r="T15" s="23"/>
      <c r="U15" s="23"/>
      <c r="V15" s="59"/>
      <c r="W15" s="60">
        <f t="shared" si="0"/>
        <v>-10</v>
      </c>
      <c r="X15" s="60">
        <f t="shared" si="1"/>
        <v>-10</v>
      </c>
      <c r="Y15" s="60">
        <f t="shared" si="2"/>
        <v>-10</v>
      </c>
      <c r="Z15" s="60">
        <f t="shared" si="3"/>
        <v>-10</v>
      </c>
      <c r="AA15" s="62"/>
      <c r="AB15" s="57"/>
      <c r="AC15" s="57"/>
    </row>
    <row r="16" spans="1:40" ht="39.75" customHeight="1" x14ac:dyDescent="0.2">
      <c r="B16" s="192">
        <f>IF('Mål 11'!$A$4="",0,'Mål 11'!$A$4)</f>
        <v>0</v>
      </c>
      <c r="C16" s="50" t="s">
        <v>80</v>
      </c>
      <c r="D16" s="191">
        <f>IF('Mål 11'!$E$6="",0,'Mål 11'!$E$6)</f>
        <v>0</v>
      </c>
      <c r="E16" s="191">
        <f>IF('Mål 11'!$F$6="",0,'Mål 11'!$F$6)</f>
        <v>0</v>
      </c>
      <c r="F16" s="21" t="str">
        <f>IF(E16*D16=0,"",VLOOKUP(D16,Lists!B$10:G$14,CEILING(E16-0.5,1)+1,TRUE))</f>
        <v/>
      </c>
      <c r="G16" s="190">
        <f>IF('Mål 11'!$L$6="",0,'Mål 11'!$L$6)</f>
        <v>0</v>
      </c>
      <c r="H16" s="190">
        <f>IF('Mål 11'!$M$6="",0,'Mål 11'!$M$6)</f>
        <v>0</v>
      </c>
      <c r="I16" s="21" t="str">
        <f>IF(H16*G16=0,"",VLOOKUP(G16,Lists!B$10:G$14,CEILING(H16-0.5,1)+1,TRUE))</f>
        <v/>
      </c>
      <c r="T16" s="23"/>
      <c r="U16" s="23"/>
      <c r="V16" s="59"/>
      <c r="W16" s="60">
        <f t="shared" si="0"/>
        <v>-10</v>
      </c>
      <c r="X16" s="60">
        <f t="shared" si="1"/>
        <v>-10</v>
      </c>
      <c r="Y16" s="60">
        <f t="shared" si="2"/>
        <v>-10</v>
      </c>
      <c r="Z16" s="60">
        <f t="shared" si="3"/>
        <v>-10</v>
      </c>
      <c r="AA16" s="62"/>
      <c r="AB16" s="57"/>
      <c r="AC16" s="57"/>
    </row>
    <row r="17" spans="1:40" ht="39.75" customHeight="1" x14ac:dyDescent="0.2">
      <c r="B17" s="192">
        <f>IF('Mål 12'!$A$4="",0,'Mål 12'!$A$4)</f>
        <v>0</v>
      </c>
      <c r="C17" s="50" t="s">
        <v>81</v>
      </c>
      <c r="D17" s="191">
        <f>IF('Mål 12'!$E$6="",0,'Mål 12'!$E$6)</f>
        <v>0</v>
      </c>
      <c r="E17" s="191">
        <f>IF('Mål 12'!$F$6="",0,'Mål 12'!$F$6)</f>
        <v>0</v>
      </c>
      <c r="F17" s="21" t="str">
        <f>IF(E17*D17=0,"",VLOOKUP(D17,Lists!B$10:G$14,CEILING(E17-0.5,1)+1,TRUE))</f>
        <v/>
      </c>
      <c r="G17" s="190">
        <f>IF('Mål 12'!$L$6="",0,'Mål 12'!$L$6)</f>
        <v>0</v>
      </c>
      <c r="H17" s="190">
        <f>IF('Mål 12'!$M$6="",0,'Mål 12'!$M$6)</f>
        <v>0</v>
      </c>
      <c r="I17" s="21" t="str">
        <f>IF(H17*G17=0,"",VLOOKUP(G17,Lists!B$10:G$14,CEILING(H17-0.5,1)+1,TRUE))</f>
        <v/>
      </c>
      <c r="T17" s="23"/>
      <c r="U17" s="23"/>
      <c r="V17" s="59"/>
      <c r="W17" s="60">
        <f t="shared" si="0"/>
        <v>-10</v>
      </c>
      <c r="X17" s="60">
        <f t="shared" si="1"/>
        <v>-10</v>
      </c>
      <c r="Y17" s="60">
        <f t="shared" si="2"/>
        <v>-10</v>
      </c>
      <c r="Z17" s="60">
        <f t="shared" si="3"/>
        <v>-10</v>
      </c>
      <c r="AA17" s="62"/>
      <c r="AB17" s="57"/>
      <c r="AC17" s="57"/>
    </row>
    <row r="18" spans="1:40" ht="39.75" customHeight="1" x14ac:dyDescent="0.2">
      <c r="B18" s="192">
        <f>IF('Mål 13'!$A$4="",0,'Mål 13'!$A$4)</f>
        <v>0</v>
      </c>
      <c r="C18" s="50" t="s">
        <v>82</v>
      </c>
      <c r="D18" s="191">
        <f>IF('Mål 13'!$E$6="",0,'Mål 13'!$E$6)</f>
        <v>0</v>
      </c>
      <c r="E18" s="191">
        <f>IF('Mål 13'!$F$6="",0,'Mål 13'!$F$6)</f>
        <v>0</v>
      </c>
      <c r="F18" s="21" t="str">
        <f>IF(E18*D18=0,"",VLOOKUP(D18,Lists!B$10:G$14,CEILING(E18-0.5,1)+1,TRUE))</f>
        <v/>
      </c>
      <c r="G18" s="190">
        <f>IF('Mål 13'!$L$6="",0,'Mål 13'!$L$6)</f>
        <v>0</v>
      </c>
      <c r="H18" s="190">
        <f>IF('Mål 13'!$M$6="",0,'Mål 13'!$M$6)</f>
        <v>0</v>
      </c>
      <c r="I18" s="21" t="str">
        <f>IF(H18*G18=0,"",VLOOKUP(G18,Lists!B$10:G$14,CEILING(H18-0.5,1)+1,TRUE))</f>
        <v/>
      </c>
      <c r="T18" s="23"/>
      <c r="U18" s="23"/>
      <c r="V18" s="59"/>
      <c r="W18" s="60">
        <f t="shared" si="0"/>
        <v>-10</v>
      </c>
      <c r="X18" s="60">
        <f t="shared" si="1"/>
        <v>-10</v>
      </c>
      <c r="Y18" s="60">
        <f t="shared" si="2"/>
        <v>-10</v>
      </c>
      <c r="Z18" s="60">
        <f t="shared" si="3"/>
        <v>-10</v>
      </c>
      <c r="AA18" s="62"/>
      <c r="AB18" s="57"/>
      <c r="AC18" s="57"/>
    </row>
    <row r="19" spans="1:40" ht="39.75" customHeight="1" x14ac:dyDescent="0.2">
      <c r="B19" s="192">
        <f>IF('Mål 14'!$A$4="",0,'Mål 14'!$A$4)</f>
        <v>0</v>
      </c>
      <c r="C19" s="50" t="s">
        <v>83</v>
      </c>
      <c r="D19" s="191">
        <f>IF('Mål 14'!$E$6="",0,'Mål 14'!$E$6)</f>
        <v>0</v>
      </c>
      <c r="E19" s="191">
        <f>IF('Mål 14'!$F$6="",0,'Mål 14'!$F$6)</f>
        <v>0</v>
      </c>
      <c r="F19" s="21" t="str">
        <f>IF(E19*D19=0,"",VLOOKUP(D19,Lists!B$10:G$14,CEILING(E19-0.5,1)+1,TRUE))</f>
        <v/>
      </c>
      <c r="G19" s="190">
        <f>IF('Mål 14'!$L$6="",0,'Mål 14'!$L$6)</f>
        <v>0</v>
      </c>
      <c r="H19" s="190">
        <f>IF('Mål 14'!$M$6="",0,'Mål 14'!$M$6)</f>
        <v>0</v>
      </c>
      <c r="I19" s="21" t="str">
        <f>IF(H19*G19=0,"",VLOOKUP(G19,Lists!B$10:G$14,CEILING(H19-0.5,1)+1,TRUE))</f>
        <v/>
      </c>
      <c r="T19" s="23"/>
      <c r="U19" s="23"/>
      <c r="V19" s="59"/>
      <c r="W19" s="60">
        <f t="shared" si="0"/>
        <v>-10</v>
      </c>
      <c r="X19" s="60">
        <f t="shared" si="1"/>
        <v>-10</v>
      </c>
      <c r="Y19" s="60">
        <f t="shared" si="2"/>
        <v>-10</v>
      </c>
      <c r="Z19" s="60">
        <f t="shared" si="3"/>
        <v>-10</v>
      </c>
      <c r="AA19" s="62"/>
      <c r="AB19" s="57"/>
      <c r="AC19" s="57"/>
    </row>
    <row r="20" spans="1:40" ht="39.75" customHeight="1" x14ac:dyDescent="0.2">
      <c r="B20" s="192">
        <f>IF('Mål 15'!$A$4="",0,'Mål 15'!$A$4)</f>
        <v>0</v>
      </c>
      <c r="C20" s="50" t="s">
        <v>84</v>
      </c>
      <c r="D20" s="191">
        <f>IF('Mål 15'!$E$6="",0,'Mål 15'!$E$6)</f>
        <v>0</v>
      </c>
      <c r="E20" s="191">
        <f>IF('Mål 15'!$F$6="",0,'Mål 15'!$F$6)</f>
        <v>0</v>
      </c>
      <c r="F20" s="21" t="str">
        <f>IF(E20*D20=0,"",VLOOKUP(D20,Lists!B$10:G$14,CEILING(E20-0.5,1)+1,TRUE))</f>
        <v/>
      </c>
      <c r="G20" s="190">
        <f>IF('Mål 15'!$L$6="",0,'Mål 15'!$L$6)</f>
        <v>0</v>
      </c>
      <c r="H20" s="190">
        <f>IF('Mål 15'!$M$6="",0,'Mål 15'!$M$6)</f>
        <v>0</v>
      </c>
      <c r="I20" s="21" t="str">
        <f>IF(H20*G20=0,"",VLOOKUP(G20,Lists!B$10:G$14,CEILING(H20-0.5,1)+1,TRUE))</f>
        <v/>
      </c>
      <c r="T20" s="23"/>
      <c r="U20" s="23"/>
      <c r="V20" s="59"/>
      <c r="W20" s="60">
        <f t="shared" si="0"/>
        <v>-10</v>
      </c>
      <c r="X20" s="60">
        <f t="shared" si="1"/>
        <v>-10</v>
      </c>
      <c r="Y20" s="60">
        <f t="shared" si="2"/>
        <v>-10</v>
      </c>
      <c r="Z20" s="60">
        <f t="shared" si="3"/>
        <v>-10</v>
      </c>
      <c r="AA20" s="62"/>
      <c r="AB20" s="57"/>
      <c r="AC20" s="57"/>
    </row>
    <row r="21" spans="1:40" ht="39.75" customHeight="1" x14ac:dyDescent="0.2">
      <c r="B21" s="192">
        <f>IF('Mål 16'!$A$4="",0,'Mål 16'!$A$4)</f>
        <v>0</v>
      </c>
      <c r="C21" s="50" t="s">
        <v>85</v>
      </c>
      <c r="D21" s="191">
        <f>IF('Mål 16'!$E$6="",0,'Mål 16'!$E$6)</f>
        <v>0</v>
      </c>
      <c r="E21" s="191">
        <f>IF('Mål 16'!$F$6="",0,'Mål 16'!$F$6)</f>
        <v>0</v>
      </c>
      <c r="F21" s="21" t="str">
        <f>IF(E21*D21=0,"",VLOOKUP(D21,Lists!B$10:G$14,CEILING(E21-0.5,1)+1,TRUE))</f>
        <v/>
      </c>
      <c r="G21" s="190">
        <f>IF('Mål 16'!$L$6="",0,'Mål 16'!$L$6)</f>
        <v>0</v>
      </c>
      <c r="H21" s="190">
        <f>IF('Mål 16'!$M$6="",0,'Mål 16'!$M$6)</f>
        <v>0</v>
      </c>
      <c r="I21" s="21" t="str">
        <f>IF(H21*G21=0,"",VLOOKUP(G21,Lists!B$10:G$14,CEILING(H21-0.5,1)+1,TRUE))</f>
        <v/>
      </c>
      <c r="T21" s="23"/>
      <c r="U21" s="23"/>
      <c r="V21" s="59"/>
      <c r="W21" s="60">
        <f t="shared" si="0"/>
        <v>-10</v>
      </c>
      <c r="X21" s="60">
        <f t="shared" si="1"/>
        <v>-10</v>
      </c>
      <c r="Y21" s="60">
        <f t="shared" si="2"/>
        <v>-10</v>
      </c>
      <c r="Z21" s="60">
        <f t="shared" si="3"/>
        <v>-10</v>
      </c>
      <c r="AA21" s="62"/>
      <c r="AB21" s="57"/>
      <c r="AC21" s="57"/>
    </row>
    <row r="22" spans="1:40" ht="39.75" customHeight="1" x14ac:dyDescent="0.2">
      <c r="B22" s="192">
        <f>IF('Mål 17'!$A$4="",0,'Mål 17'!$A$4)</f>
        <v>0</v>
      </c>
      <c r="C22" s="50" t="s">
        <v>86</v>
      </c>
      <c r="D22" s="191">
        <f>IF('Mål 17'!$E$6="",0,'Mål 17'!$E$6)</f>
        <v>0</v>
      </c>
      <c r="E22" s="191">
        <f>IF('Mål 17'!$F$6="",0,'Mål 17'!$F$6)</f>
        <v>0</v>
      </c>
      <c r="F22" s="21" t="str">
        <f>IF(E22*D22=0,"",VLOOKUP(D22,Lists!B$10:G$14,CEILING(E22-0.5,1)+1,TRUE))</f>
        <v/>
      </c>
      <c r="G22" s="190">
        <f>IF('Mål 17'!$L$6="",0,'Mål 17'!$L$6)</f>
        <v>0</v>
      </c>
      <c r="H22" s="190">
        <f>IF('Mål 17'!$M$6="",0,'Mål 17'!$M$6)</f>
        <v>0</v>
      </c>
      <c r="I22" s="21" t="str">
        <f>IF(H22*G22=0,"",VLOOKUP(G22,Lists!B$10:G$14,CEILING(H22-0.5,1)+1,TRUE))</f>
        <v/>
      </c>
      <c r="V22" s="57"/>
      <c r="W22" s="60">
        <f t="shared" si="0"/>
        <v>-10</v>
      </c>
      <c r="X22" s="60">
        <f t="shared" si="1"/>
        <v>-10</v>
      </c>
      <c r="Y22" s="60">
        <f t="shared" si="2"/>
        <v>-10</v>
      </c>
      <c r="Z22" s="60">
        <f t="shared" si="3"/>
        <v>-10</v>
      </c>
      <c r="AA22" s="57"/>
      <c r="AB22" s="57"/>
      <c r="AC22" s="57"/>
    </row>
    <row r="23" spans="1:40" ht="39.75" customHeight="1" x14ac:dyDescent="0.2">
      <c r="B23" s="192">
        <f>IF('Mål 18'!$A$4="",0,'Mål 18'!$A$4)</f>
        <v>0</v>
      </c>
      <c r="C23" s="50" t="s">
        <v>87</v>
      </c>
      <c r="D23" s="191">
        <f>IF('Mål 18'!$E$6="",0,'Mål 18'!$E$6)</f>
        <v>0</v>
      </c>
      <c r="E23" s="191">
        <f>IF('Mål 18'!$F$6="",0,'Mål 18'!$F$6)</f>
        <v>0</v>
      </c>
      <c r="F23" s="21" t="str">
        <f>IF(E23*D23=0,"",VLOOKUP(D23,Lists!B$10:G$14,CEILING(E23-0.5,1)+1,TRUE))</f>
        <v/>
      </c>
      <c r="G23" s="190">
        <f>IF('Mål 18'!$L$6="",0,'Mål 18'!$L$6)</f>
        <v>0</v>
      </c>
      <c r="H23" s="190">
        <f>IF('Mål 18'!$M$6="",0,'Mål 18'!$M$6)</f>
        <v>0</v>
      </c>
      <c r="I23" s="21" t="str">
        <f>IF(H23*G23=0,"",VLOOKUP(G23,Lists!B$10:G$14,CEILING(H23-0.5,1)+1,TRUE))</f>
        <v/>
      </c>
      <c r="V23" s="57"/>
      <c r="W23" s="60">
        <f t="shared" si="0"/>
        <v>-10</v>
      </c>
      <c r="X23" s="60">
        <f t="shared" si="1"/>
        <v>-10</v>
      </c>
      <c r="Y23" s="60">
        <f t="shared" si="2"/>
        <v>-10</v>
      </c>
      <c r="Z23" s="60">
        <f t="shared" si="3"/>
        <v>-10</v>
      </c>
      <c r="AA23" s="57"/>
      <c r="AB23" s="57"/>
      <c r="AC23" s="57"/>
    </row>
    <row r="24" spans="1:40" ht="39.75" customHeight="1" x14ac:dyDescent="0.2">
      <c r="B24" s="192">
        <f>IF('Mål 19'!$A$4="",0,'Mål 19'!$A$4)</f>
        <v>0</v>
      </c>
      <c r="C24" s="50" t="s">
        <v>88</v>
      </c>
      <c r="D24" s="191">
        <f>IF('Mål 19'!$E$6="",0,'Mål 19'!$E$6)</f>
        <v>0</v>
      </c>
      <c r="E24" s="191">
        <f>IF('Mål 19'!$F$6="",0,'Mål 19'!$F$6)</f>
        <v>0</v>
      </c>
      <c r="F24" s="21" t="str">
        <f>IF(E24*D24=0,"",VLOOKUP(D24,Lists!B$10:G$14,CEILING(E24-0.5,1)+1,TRUE))</f>
        <v/>
      </c>
      <c r="G24" s="190">
        <f>IF('Mål 19'!$L$6="",0,'Mål 19'!$L$6)</f>
        <v>0</v>
      </c>
      <c r="H24" s="190">
        <f>IF('Mål 19'!$M$6="",0,'Mål 19'!$M$6)</f>
        <v>0</v>
      </c>
      <c r="I24" s="21" t="str">
        <f>IF(H24*G24=0,"",VLOOKUP(G24,Lists!B$10:G$14,CEILING(H24-0.5,1)+1,TRUE))</f>
        <v/>
      </c>
      <c r="V24" s="57"/>
      <c r="W24" s="60">
        <f t="shared" si="0"/>
        <v>-10</v>
      </c>
      <c r="X24" s="60">
        <f t="shared" si="1"/>
        <v>-10</v>
      </c>
      <c r="Y24" s="60">
        <f t="shared" si="2"/>
        <v>-10</v>
      </c>
      <c r="Z24" s="60">
        <f t="shared" si="3"/>
        <v>-10</v>
      </c>
      <c r="AA24" s="57"/>
      <c r="AB24" s="57"/>
      <c r="AC24" s="57"/>
    </row>
    <row r="25" spans="1:40" ht="39.75" customHeight="1" x14ac:dyDescent="0.2">
      <c r="B25" s="192">
        <f>IF('Mål 20'!$A$4="",0,'Mål 20'!$A$4)</f>
        <v>0</v>
      </c>
      <c r="C25" s="50" t="s">
        <v>89</v>
      </c>
      <c r="D25" s="191">
        <f>IF('Mål 20'!$E$6="",0,'Mål 20'!$E$6)</f>
        <v>0</v>
      </c>
      <c r="E25" s="191">
        <f>IF('Mål 20'!$F$6="",0,'Mål 20'!$F$6)</f>
        <v>0</v>
      </c>
      <c r="F25" s="21" t="str">
        <f>IF(E25*D25=0,"",VLOOKUP(D25,Lists!B$10:G$14,CEILING(E25-0.5,1)+1,TRUE))</f>
        <v/>
      </c>
      <c r="G25" s="190">
        <f>IF('Mål 20'!$L$6="",0,'Mål 20'!$L$6)</f>
        <v>0</v>
      </c>
      <c r="H25" s="190">
        <f>IF('Mål 20'!$M$6="",0,'Mål 20'!$M$6)</f>
        <v>0</v>
      </c>
      <c r="I25" s="21" t="str">
        <f>IF(H25*G25=0,"",VLOOKUP(G25,Lists!B$10:G$14,CEILING(H25-0.5,1)+1,TRUE))</f>
        <v/>
      </c>
      <c r="V25" s="57"/>
      <c r="W25" s="60">
        <f t="shared" si="0"/>
        <v>-10</v>
      </c>
      <c r="X25" s="60">
        <f t="shared" si="1"/>
        <v>-10</v>
      </c>
      <c r="Y25" s="60">
        <f t="shared" si="2"/>
        <v>-10</v>
      </c>
      <c r="Z25" s="60">
        <f t="shared" si="3"/>
        <v>-10</v>
      </c>
      <c r="AA25" s="57"/>
      <c r="AB25" s="57"/>
      <c r="AC25" s="57"/>
    </row>
    <row r="26" spans="1:40" ht="15" thickBot="1" x14ac:dyDescent="0.25">
      <c r="B26" s="25"/>
      <c r="C26" s="39"/>
      <c r="D26" s="25"/>
      <c r="E26" s="25"/>
      <c r="F26" s="25"/>
      <c r="G26" s="43"/>
      <c r="H26" s="44"/>
      <c r="I26" s="43"/>
      <c r="T26" s="15"/>
      <c r="U26" s="15"/>
      <c r="V26" s="57"/>
      <c r="W26" s="67"/>
      <c r="X26" s="67"/>
      <c r="Y26" s="67"/>
      <c r="Z26" s="67"/>
      <c r="AA26" s="63" t="s">
        <v>95</v>
      </c>
      <c r="AB26" s="64" t="s">
        <v>94</v>
      </c>
      <c r="AC26" s="57"/>
      <c r="AD26" s="15"/>
      <c r="AE26" s="15"/>
      <c r="AF26" s="15"/>
      <c r="AG26" s="15"/>
      <c r="AH26" s="15"/>
      <c r="AI26" s="15"/>
      <c r="AJ26" s="15"/>
      <c r="AK26" s="15"/>
      <c r="AL26" s="15"/>
      <c r="AM26" s="15"/>
      <c r="AN26" s="15"/>
    </row>
    <row r="27" spans="1:40" x14ac:dyDescent="0.2">
      <c r="B27" s="25"/>
      <c r="C27" s="39"/>
      <c r="D27" s="25"/>
      <c r="E27" s="25"/>
      <c r="F27" s="25"/>
      <c r="G27" s="28"/>
      <c r="H27" s="29"/>
      <c r="I27" s="28"/>
      <c r="V27" s="57"/>
      <c r="W27" s="61"/>
      <c r="X27" s="61"/>
      <c r="Y27" s="61"/>
      <c r="Z27" s="61"/>
      <c r="AA27" s="65">
        <v>-0.2</v>
      </c>
      <c r="AB27" s="66">
        <v>-0.5</v>
      </c>
      <c r="AC27" s="57"/>
    </row>
    <row r="28" spans="1:40" s="15" customFormat="1" ht="15" thickBot="1" x14ac:dyDescent="0.25">
      <c r="A28" s="25"/>
      <c r="B28" s="25"/>
      <c r="C28" s="39"/>
      <c r="D28" s="25"/>
      <c r="E28" s="25"/>
      <c r="F28" s="25"/>
      <c r="G28" s="28"/>
      <c r="H28" s="29"/>
      <c r="I28" s="28"/>
      <c r="J28" s="23"/>
      <c r="K28" s="23"/>
      <c r="L28" s="23"/>
      <c r="M28" s="23"/>
      <c r="N28" s="23"/>
      <c r="O28" s="23"/>
      <c r="P28" s="23"/>
      <c r="Q28" s="23"/>
      <c r="R28" s="23"/>
      <c r="S28" s="23"/>
      <c r="T28" s="2"/>
      <c r="U28" s="2"/>
      <c r="V28" s="57"/>
      <c r="W28" s="68" t="s">
        <v>96</v>
      </c>
      <c r="X28" s="68" t="s">
        <v>97</v>
      </c>
      <c r="Y28" s="61"/>
      <c r="Z28" s="61"/>
      <c r="AA28" s="65">
        <v>-0.2</v>
      </c>
      <c r="AB28" s="66">
        <v>-0.25</v>
      </c>
      <c r="AC28" s="57"/>
      <c r="AD28" s="2"/>
      <c r="AE28" s="2"/>
      <c r="AF28" s="2"/>
      <c r="AG28" s="2"/>
      <c r="AH28" s="2"/>
      <c r="AI28" s="2"/>
      <c r="AJ28" s="2"/>
      <c r="AK28" s="2"/>
      <c r="AL28" s="2"/>
      <c r="AM28" s="2"/>
      <c r="AN28" s="2"/>
    </row>
    <row r="29" spans="1:40" ht="15" customHeight="1" x14ac:dyDescent="0.2">
      <c r="B29" s="165"/>
      <c r="C29" s="39"/>
      <c r="D29" s="25"/>
      <c r="E29" s="25"/>
      <c r="F29" s="25"/>
      <c r="G29" s="28"/>
      <c r="H29" s="29"/>
      <c r="I29" s="28"/>
      <c r="V29" s="77"/>
      <c r="W29" s="69"/>
      <c r="X29" s="69"/>
      <c r="Y29" s="61"/>
      <c r="Z29" s="61"/>
      <c r="AA29" s="65">
        <v>-0.2</v>
      </c>
      <c r="AB29" s="66">
        <v>-0.2</v>
      </c>
      <c r="AC29" s="57"/>
    </row>
    <row r="30" spans="1:40" ht="15" thickBot="1" x14ac:dyDescent="0.25">
      <c r="B30" s="165"/>
      <c r="C30" s="39"/>
      <c r="D30" s="25"/>
      <c r="E30" s="25"/>
      <c r="F30" s="25"/>
      <c r="G30" s="28"/>
      <c r="H30" s="31"/>
      <c r="I30" s="28"/>
      <c r="T30" s="41"/>
      <c r="U30" s="41"/>
      <c r="V30" s="78"/>
      <c r="W30" s="71"/>
      <c r="X30" s="71"/>
      <c r="Y30" s="61"/>
      <c r="Z30" s="61"/>
      <c r="AA30" s="66">
        <v>-0.4</v>
      </c>
      <c r="AB30" s="66">
        <v>-0.5</v>
      </c>
      <c r="AC30" s="57"/>
      <c r="AD30" s="25"/>
      <c r="AE30" s="25"/>
      <c r="AF30" s="25"/>
      <c r="AG30" s="25"/>
      <c r="AH30" s="25"/>
      <c r="AI30" s="25"/>
      <c r="AJ30" s="25"/>
      <c r="AK30" s="25"/>
      <c r="AL30" s="25"/>
      <c r="AM30" s="25"/>
      <c r="AN30" s="25"/>
    </row>
    <row r="31" spans="1:40" ht="28.5" customHeight="1" x14ac:dyDescent="0.2">
      <c r="B31" s="166"/>
      <c r="C31" s="167"/>
      <c r="D31" s="168"/>
      <c r="E31" s="168"/>
      <c r="F31" s="168"/>
      <c r="G31" s="168"/>
      <c r="H31" s="167"/>
      <c r="I31" s="168"/>
      <c r="T31" s="41"/>
      <c r="U31" s="41"/>
      <c r="V31" s="77" t="str">
        <f>C6</f>
        <v>M 1</v>
      </c>
      <c r="W31" s="69">
        <f>W6</f>
        <v>-10</v>
      </c>
      <c r="X31" s="75">
        <f>X6</f>
        <v>-10</v>
      </c>
      <c r="Y31" s="61"/>
      <c r="Z31" s="61"/>
      <c r="AA31" s="66">
        <v>-0.4</v>
      </c>
      <c r="AB31" s="66">
        <v>-0.25</v>
      </c>
      <c r="AC31" s="57"/>
      <c r="AD31" s="25"/>
      <c r="AE31" s="25"/>
      <c r="AF31" s="25"/>
      <c r="AG31" s="25"/>
      <c r="AH31" s="25"/>
      <c r="AI31" s="25"/>
      <c r="AJ31" s="25"/>
      <c r="AK31" s="25"/>
      <c r="AL31" s="25"/>
      <c r="AM31" s="25"/>
      <c r="AN31" s="25"/>
    </row>
    <row r="32" spans="1:40" s="25" customFormat="1" ht="38.25" customHeight="1" thickBot="1" x14ac:dyDescent="0.25">
      <c r="B32" s="166"/>
      <c r="H32" s="167"/>
      <c r="I32" s="168"/>
      <c r="J32" s="23"/>
      <c r="K32" s="23"/>
      <c r="L32" s="23"/>
      <c r="M32" s="23"/>
      <c r="N32" s="23"/>
      <c r="O32" s="23"/>
      <c r="P32" s="23"/>
      <c r="Q32" s="23"/>
      <c r="R32" s="23"/>
      <c r="S32" s="23"/>
      <c r="T32" s="41"/>
      <c r="U32" s="41"/>
      <c r="V32" s="78"/>
      <c r="W32" s="71">
        <f>Y6</f>
        <v>-10</v>
      </c>
      <c r="X32" s="76">
        <f>Z6</f>
        <v>-10</v>
      </c>
      <c r="Y32" s="61"/>
      <c r="Z32" s="61"/>
      <c r="AA32" s="66">
        <v>-0.4</v>
      </c>
      <c r="AB32" s="66">
        <v>-0.4</v>
      </c>
      <c r="AC32" s="57"/>
    </row>
    <row r="33" spans="2:29" s="25" customFormat="1" ht="41.25" customHeight="1" x14ac:dyDescent="0.2">
      <c r="B33" s="166"/>
      <c r="C33" s="170" t="s">
        <v>178</v>
      </c>
      <c r="D33" s="171" t="s">
        <v>179</v>
      </c>
      <c r="E33" s="171" t="str">
        <f>IF('Mål 1'!$I7="",0,'Mål 1'!$I7)</f>
        <v>Nye tiltak:</v>
      </c>
      <c r="F33" s="171" t="str">
        <f>IF('Mål 1'!$J7="",0,'Mål 1'!$J7)</f>
        <v>Ansvarlig:</v>
      </c>
      <c r="G33" s="171" t="str">
        <f>IF('Mål 1'!$K7="",0,'Mål 1'!$K7)</f>
        <v>Frist:</v>
      </c>
      <c r="H33" s="167"/>
      <c r="I33" s="168"/>
      <c r="J33" s="23"/>
      <c r="K33" s="23"/>
      <c r="L33" s="23"/>
      <c r="M33" s="23"/>
      <c r="N33" s="23"/>
      <c r="O33" s="23"/>
      <c r="P33" s="23"/>
      <c r="Q33" s="23"/>
      <c r="R33" s="23"/>
      <c r="S33" s="23"/>
      <c r="T33" s="41"/>
      <c r="U33" s="41"/>
      <c r="V33" s="77" t="str">
        <f>C7</f>
        <v>M 2</v>
      </c>
      <c r="W33" s="79">
        <f>W7</f>
        <v>-10</v>
      </c>
      <c r="X33" s="75">
        <f>X7</f>
        <v>-10</v>
      </c>
      <c r="Y33" s="61"/>
      <c r="Z33" s="61"/>
      <c r="AA33" s="66">
        <v>-0.6</v>
      </c>
      <c r="AB33" s="66">
        <v>-0.5</v>
      </c>
      <c r="AC33" s="57"/>
    </row>
    <row r="34" spans="2:29" s="25" customFormat="1" ht="15" thickBot="1" x14ac:dyDescent="0.25">
      <c r="B34" s="166"/>
      <c r="C34" s="161" t="s">
        <v>158</v>
      </c>
      <c r="D34" s="173">
        <f>IF('Mål 1'!$C$8="",0,'Mål 1'!$C$8)</f>
        <v>0</v>
      </c>
      <c r="E34" s="173">
        <f>IF('Mål 1'!$I$8="",0,'Mål 1'!$I$8)</f>
        <v>0</v>
      </c>
      <c r="F34" s="173">
        <f>IF('Mål 1'!$J$8="",0,'Mål 1'!$J$8)</f>
        <v>0</v>
      </c>
      <c r="G34" s="172">
        <f>IF('Mål 1'!$K$8="",0,'Mål 1'!$K$8)</f>
        <v>0</v>
      </c>
      <c r="H34" s="167"/>
      <c r="I34" s="168"/>
      <c r="J34" s="23"/>
      <c r="K34" s="23"/>
      <c r="L34" s="23"/>
      <c r="M34" s="23"/>
      <c r="N34" s="23"/>
      <c r="O34" s="23"/>
      <c r="P34" s="23"/>
      <c r="Q34" s="23"/>
      <c r="R34" s="23"/>
      <c r="S34" s="23"/>
      <c r="T34" s="41"/>
      <c r="U34" s="41"/>
      <c r="V34" s="78"/>
      <c r="W34" s="83" t="str">
        <f>IF(Y7=-10,"",Y7)</f>
        <v/>
      </c>
      <c r="X34" s="76">
        <f>Z7</f>
        <v>-10</v>
      </c>
      <c r="Y34" s="61"/>
      <c r="Z34" s="61"/>
      <c r="AA34" s="66">
        <v>-0.6</v>
      </c>
      <c r="AB34" s="66">
        <v>-0.25</v>
      </c>
      <c r="AC34" s="57"/>
    </row>
    <row r="35" spans="2:29" s="25" customFormat="1" x14ac:dyDescent="0.2">
      <c r="B35" s="166"/>
      <c r="C35" s="162" t="s">
        <v>158</v>
      </c>
      <c r="D35" s="179">
        <f>IF('Mål 1'!$C$9="",0,'Mål 1'!$C$9)</f>
        <v>0</v>
      </c>
      <c r="E35" s="179">
        <f>IF('Mål 1'!$I$9="",0,'Mål 1'!$I$9)</f>
        <v>0</v>
      </c>
      <c r="F35" s="179">
        <f>IF('Mål 1'!$J$9="",0,'Mål 1'!$J$9)</f>
        <v>0</v>
      </c>
      <c r="G35" s="174">
        <f>IF('Mål 1'!$K$9="",0,'Mål 1'!$K$9)</f>
        <v>0</v>
      </c>
      <c r="H35" s="167"/>
      <c r="I35" s="168"/>
      <c r="J35" s="23"/>
      <c r="K35" s="23"/>
      <c r="L35" s="23"/>
      <c r="M35" s="23"/>
      <c r="N35" s="23"/>
      <c r="O35" s="23"/>
      <c r="P35" s="23"/>
      <c r="Q35" s="23"/>
      <c r="R35" s="23"/>
      <c r="S35" s="23"/>
      <c r="T35" s="41"/>
      <c r="U35" s="41"/>
      <c r="V35" s="77" t="str">
        <f>C8</f>
        <v>M 3</v>
      </c>
      <c r="W35" s="79">
        <f>W8</f>
        <v>-10</v>
      </c>
      <c r="X35" s="75">
        <f>X8</f>
        <v>-10</v>
      </c>
      <c r="Y35" s="61"/>
      <c r="Z35" s="61"/>
      <c r="AA35" s="66">
        <v>-0.6</v>
      </c>
      <c r="AB35" s="66">
        <v>-0.4</v>
      </c>
      <c r="AC35" s="57"/>
    </row>
    <row r="36" spans="2:29" s="25" customFormat="1" ht="15" thickBot="1" x14ac:dyDescent="0.25">
      <c r="B36" s="166"/>
      <c r="C36" s="162" t="s">
        <v>158</v>
      </c>
      <c r="D36" s="179">
        <f>IF('Mål 1'!$C$10="",0,'Mål 1'!$C$10)</f>
        <v>0</v>
      </c>
      <c r="E36" s="179">
        <f>IF('Mål 1'!$I$10="",0,'Mål 1'!$I$10)</f>
        <v>0</v>
      </c>
      <c r="F36" s="179">
        <f>IF('Mål 1'!$J$10="",0,'Mål 1'!$J$10)</f>
        <v>0</v>
      </c>
      <c r="G36" s="174">
        <f>IF('Mål 1'!$K$10="",0,'Mål 1'!$K$10)</f>
        <v>0</v>
      </c>
      <c r="H36" s="167"/>
      <c r="I36" s="168"/>
      <c r="J36" s="23"/>
      <c r="K36" s="23"/>
      <c r="L36" s="23"/>
      <c r="M36" s="23"/>
      <c r="N36" s="23"/>
      <c r="O36" s="23"/>
      <c r="P36" s="23"/>
      <c r="Q36" s="23"/>
      <c r="R36" s="23"/>
      <c r="S36" s="23"/>
      <c r="T36" s="41"/>
      <c r="U36" s="41"/>
      <c r="V36" s="78"/>
      <c r="W36" s="80">
        <f>Y8</f>
        <v>-10</v>
      </c>
      <c r="X36" s="76">
        <f>Z8</f>
        <v>-10</v>
      </c>
      <c r="Y36" s="61"/>
      <c r="Z36" s="61"/>
      <c r="AA36" s="66">
        <v>-0.5</v>
      </c>
      <c r="AB36" s="66">
        <v>-0.5</v>
      </c>
      <c r="AC36" s="57"/>
    </row>
    <row r="37" spans="2:29" s="25" customFormat="1" x14ac:dyDescent="0.2">
      <c r="B37" s="166"/>
      <c r="C37" s="162" t="s">
        <v>158</v>
      </c>
      <c r="D37" s="179">
        <f>IF('Mål 1'!$C$11="",0,'Mål 1'!$C11)</f>
        <v>0</v>
      </c>
      <c r="E37" s="179">
        <f>IF('Mål 1'!$I$11="",0,'Mål 1'!$I11)</f>
        <v>0</v>
      </c>
      <c r="F37" s="179">
        <f>IF('Mål 1'!$J$11="",0,'Mål 1'!$J11)</f>
        <v>0</v>
      </c>
      <c r="G37" s="174">
        <f>IF('Mål 1'!$K$11="",0,'Mål 1'!$K11)</f>
        <v>0</v>
      </c>
      <c r="H37" s="167"/>
      <c r="I37" s="168"/>
      <c r="J37" s="23"/>
      <c r="K37" s="23"/>
      <c r="L37" s="23"/>
      <c r="M37" s="23"/>
      <c r="N37" s="23"/>
      <c r="O37" s="23"/>
      <c r="P37" s="23"/>
      <c r="Q37" s="23"/>
      <c r="R37" s="23"/>
      <c r="S37" s="23"/>
      <c r="T37" s="41"/>
      <c r="U37" s="41"/>
      <c r="V37" s="77" t="str">
        <f>C9</f>
        <v>M 4</v>
      </c>
      <c r="W37" s="79">
        <f>W9</f>
        <v>-10</v>
      </c>
      <c r="X37" s="75">
        <f>X9</f>
        <v>-10</v>
      </c>
      <c r="Y37" s="61"/>
      <c r="Z37" s="61"/>
      <c r="AA37" s="66">
        <v>-0.5</v>
      </c>
      <c r="AB37" s="66">
        <v>-0.25</v>
      </c>
      <c r="AC37" s="57"/>
    </row>
    <row r="38" spans="2:29" s="25" customFormat="1" ht="15" thickBot="1" x14ac:dyDescent="0.25">
      <c r="B38" s="166"/>
      <c r="C38" s="162" t="s">
        <v>158</v>
      </c>
      <c r="D38" s="179">
        <f>IF('Mål 1'!$C$12="",0,'Mål 1'!$C$12)</f>
        <v>0</v>
      </c>
      <c r="E38" s="179">
        <f>IF('Mål 1'!$I$12="",0,'Mål 1'!$I$12)</f>
        <v>0</v>
      </c>
      <c r="F38" s="179">
        <f>IF('Mål 1'!$J$12="",0,'Mål 1'!$J$12)</f>
        <v>0</v>
      </c>
      <c r="G38" s="174">
        <f>IF('Mål 1'!$K$12="",0,'Mål 1'!$K$12)</f>
        <v>0</v>
      </c>
      <c r="H38" s="167"/>
      <c r="I38" s="168"/>
      <c r="J38" s="23"/>
      <c r="K38" s="23"/>
      <c r="L38" s="23"/>
      <c r="M38" s="23"/>
      <c r="N38" s="23"/>
      <c r="O38" s="23"/>
      <c r="P38" s="23"/>
      <c r="Q38" s="23"/>
      <c r="R38" s="23"/>
      <c r="S38" s="23"/>
      <c r="T38" s="41"/>
      <c r="U38" s="41"/>
      <c r="V38" s="78"/>
      <c r="W38" s="80">
        <f>Y9</f>
        <v>-10</v>
      </c>
      <c r="X38" s="76">
        <f>Z9</f>
        <v>-10</v>
      </c>
      <c r="Y38" s="61"/>
      <c r="Z38" s="61"/>
      <c r="AA38" s="66">
        <v>-0.5</v>
      </c>
      <c r="AB38" s="66">
        <v>-0.4</v>
      </c>
      <c r="AC38" s="57"/>
    </row>
    <row r="39" spans="2:29" s="25" customFormat="1" x14ac:dyDescent="0.2">
      <c r="B39" s="166"/>
      <c r="C39" s="162" t="s">
        <v>158</v>
      </c>
      <c r="D39" s="179">
        <f>IF('Mål 1'!$C$13="",0,'Mål 1'!$C$13)</f>
        <v>0</v>
      </c>
      <c r="E39" s="179">
        <f>IF('Mål 1'!$I$13="",0,'Mål 1'!$I$13)</f>
        <v>0</v>
      </c>
      <c r="F39" s="179">
        <f>IF('Mål 1'!$J$13="",0,'Mål 1'!$J$13)</f>
        <v>0</v>
      </c>
      <c r="G39" s="174">
        <f>IF('Mål 1'!$K$13="",0,'Mål 1'!$K$13)</f>
        <v>0</v>
      </c>
      <c r="H39" s="167"/>
      <c r="I39" s="168"/>
      <c r="J39" s="23"/>
      <c r="K39" s="23"/>
      <c r="L39" s="23"/>
      <c r="M39" s="23"/>
      <c r="N39" s="23"/>
      <c r="O39" s="23"/>
      <c r="P39" s="23"/>
      <c r="Q39" s="23"/>
      <c r="R39" s="23"/>
      <c r="S39" s="23"/>
      <c r="T39" s="41"/>
      <c r="U39" s="41"/>
      <c r="V39" s="77" t="str">
        <f>C10</f>
        <v>M 5</v>
      </c>
      <c r="W39" s="79">
        <f>W10</f>
        <v>-10</v>
      </c>
      <c r="X39" s="75">
        <f>X10</f>
        <v>-10</v>
      </c>
      <c r="Y39" s="61"/>
      <c r="Z39" s="61"/>
      <c r="AA39" s="66">
        <v>-0.33</v>
      </c>
      <c r="AB39" s="66">
        <v>-0.5</v>
      </c>
      <c r="AC39" s="57"/>
    </row>
    <row r="40" spans="2:29" s="25" customFormat="1" ht="15" thickBot="1" x14ac:dyDescent="0.25">
      <c r="B40" s="165"/>
      <c r="C40" s="162" t="s">
        <v>158</v>
      </c>
      <c r="D40" s="179">
        <f>IF('Mål 1'!$C$14="",0,'Mål 1'!$C$14)</f>
        <v>0</v>
      </c>
      <c r="E40" s="179">
        <f>IF('Mål 1'!$I$14="",0,'Mål 1'!$I$14)</f>
        <v>0</v>
      </c>
      <c r="F40" s="179">
        <f>IF('Mål 1'!$J$14="",0,'Mål 1'!$J$14)</f>
        <v>0</v>
      </c>
      <c r="G40" s="174">
        <f>IF('Mål 1'!$K$14="",0,'Mål 1'!$K$14)</f>
        <v>0</v>
      </c>
      <c r="H40" s="167"/>
      <c r="I40" s="168"/>
      <c r="J40" s="23"/>
      <c r="K40" s="23"/>
      <c r="L40" s="23"/>
      <c r="M40" s="23"/>
      <c r="N40" s="23"/>
      <c r="O40" s="23"/>
      <c r="P40" s="23"/>
      <c r="Q40" s="23"/>
      <c r="R40" s="23"/>
      <c r="S40" s="23"/>
      <c r="T40" s="41"/>
      <c r="U40" s="41"/>
      <c r="V40" s="78"/>
      <c r="W40" s="80">
        <f>Y10</f>
        <v>-10</v>
      </c>
      <c r="X40" s="76">
        <f>Z10</f>
        <v>-10</v>
      </c>
      <c r="Y40" s="61"/>
      <c r="Z40" s="61"/>
      <c r="AA40" s="66">
        <v>-0.33</v>
      </c>
      <c r="AB40" s="66">
        <v>-0.25</v>
      </c>
      <c r="AC40" s="57"/>
    </row>
    <row r="41" spans="2:29" s="25" customFormat="1" x14ac:dyDescent="0.2">
      <c r="B41" s="165"/>
      <c r="C41" s="162" t="s">
        <v>158</v>
      </c>
      <c r="D41" s="179">
        <f>IF('Mål 1'!$C$15="",0,'Mål 1'!$C$15)</f>
        <v>0</v>
      </c>
      <c r="E41" s="179">
        <f>IF('Mål 1'!$I$15="",0,'Mål 1'!$I$15)</f>
        <v>0</v>
      </c>
      <c r="F41" s="179">
        <f>IF('Mål 1'!$J$15="",0,'Mål 1'!$J$15)</f>
        <v>0</v>
      </c>
      <c r="G41" s="174">
        <f>IF('Mål 1'!$K$15="",0,'Mål 1'!$K$15)</f>
        <v>0</v>
      </c>
      <c r="H41" s="167"/>
      <c r="I41" s="168"/>
      <c r="J41" s="23"/>
      <c r="K41" s="23"/>
      <c r="L41" s="23"/>
      <c r="M41" s="23"/>
      <c r="N41" s="23"/>
      <c r="O41" s="23"/>
      <c r="P41" s="23"/>
      <c r="Q41" s="23"/>
      <c r="R41" s="23"/>
      <c r="S41" s="23"/>
      <c r="T41" s="41"/>
      <c r="U41" s="41"/>
      <c r="V41" s="77" t="str">
        <f>C11</f>
        <v>M 6</v>
      </c>
      <c r="W41" s="79">
        <f>W11</f>
        <v>-10</v>
      </c>
      <c r="X41" s="75">
        <f>X11</f>
        <v>-10</v>
      </c>
      <c r="Y41" s="61"/>
      <c r="Z41" s="61"/>
      <c r="AA41" s="66">
        <v>-0.33</v>
      </c>
      <c r="AB41" s="66">
        <v>-0.4</v>
      </c>
      <c r="AC41" s="57"/>
    </row>
    <row r="42" spans="2:29" s="25" customFormat="1" ht="15" thickBot="1" x14ac:dyDescent="0.25">
      <c r="B42" s="165"/>
      <c r="C42" s="162" t="s">
        <v>158</v>
      </c>
      <c r="D42" s="179">
        <f>IF('Mål 1'!$C$16="",0,'Mål 1'!$C$16)</f>
        <v>0</v>
      </c>
      <c r="E42" s="179">
        <f>IF('Mål 1'!$I$16="",0,'Mål 1'!$I$16)</f>
        <v>0</v>
      </c>
      <c r="F42" s="179">
        <f>IF('Mål 1'!$J$16="",0,'Mål 1'!$J$16)</f>
        <v>0</v>
      </c>
      <c r="G42" s="174">
        <f>IF('Mål 1'!$K$16="",0,'Mål 1'!$K$16)</f>
        <v>0</v>
      </c>
      <c r="H42" s="167"/>
      <c r="I42" s="168"/>
      <c r="J42" s="23"/>
      <c r="K42" s="23"/>
      <c r="L42" s="23"/>
      <c r="M42" s="23"/>
      <c r="N42" s="23"/>
      <c r="O42" s="23"/>
      <c r="P42" s="23"/>
      <c r="Q42" s="23"/>
      <c r="R42" s="23"/>
      <c r="S42" s="23"/>
      <c r="T42" s="41"/>
      <c r="U42" s="41"/>
      <c r="V42" s="78"/>
      <c r="W42" s="80">
        <f>Y11</f>
        <v>-10</v>
      </c>
      <c r="X42" s="76">
        <f>Z11</f>
        <v>-10</v>
      </c>
      <c r="Y42" s="61"/>
      <c r="Z42" s="61"/>
      <c r="AA42" s="66">
        <v>-0.25</v>
      </c>
      <c r="AB42" s="66">
        <v>-0.5</v>
      </c>
      <c r="AC42" s="57"/>
    </row>
    <row r="43" spans="2:29" s="25" customFormat="1" x14ac:dyDescent="0.2">
      <c r="B43" s="165"/>
      <c r="C43" s="162" t="s">
        <v>158</v>
      </c>
      <c r="D43" s="179">
        <f>IF('Mål 1'!$C$17="",0,'Mål 1'!$C$17)</f>
        <v>0</v>
      </c>
      <c r="E43" s="179">
        <f>IF('Mål 1'!$I$17="",0,'Mål 1'!$I$17)</f>
        <v>0</v>
      </c>
      <c r="F43" s="179">
        <f>IF('Mål 1'!$J$17="",0,'Mål 1'!$J$17)</f>
        <v>0</v>
      </c>
      <c r="G43" s="174">
        <f>IF('Mål 1'!$K$17="",0,'Mål 1'!$K$17)</f>
        <v>0</v>
      </c>
      <c r="H43" s="167"/>
      <c r="I43" s="168"/>
      <c r="J43" s="23"/>
      <c r="K43" s="23"/>
      <c r="L43" s="23"/>
      <c r="M43" s="23"/>
      <c r="N43" s="23"/>
      <c r="O43" s="23"/>
      <c r="P43" s="23"/>
      <c r="Q43" s="23"/>
      <c r="R43" s="23"/>
      <c r="S43" s="23"/>
      <c r="T43" s="41"/>
      <c r="U43" s="41"/>
      <c r="V43" s="77" t="str">
        <f>C12</f>
        <v>M 7</v>
      </c>
      <c r="W43" s="79">
        <f>W12</f>
        <v>-10</v>
      </c>
      <c r="X43" s="75">
        <f>X12</f>
        <v>-10</v>
      </c>
      <c r="Y43" s="61"/>
      <c r="Z43" s="61"/>
      <c r="AA43" s="66">
        <v>-0.25</v>
      </c>
      <c r="AB43" s="66">
        <v>-0.25</v>
      </c>
      <c r="AC43" s="57"/>
    </row>
    <row r="44" spans="2:29" s="25" customFormat="1" ht="15" thickBot="1" x14ac:dyDescent="0.25">
      <c r="B44" s="165"/>
      <c r="C44" s="162" t="s">
        <v>158</v>
      </c>
      <c r="D44" s="179">
        <f>IF('Mål 1'!$C$18="",0,'Mål 1'!$C$18)</f>
        <v>0</v>
      </c>
      <c r="E44" s="179">
        <f>IF('Mål 1'!$I$18="",0,'Mål 1'!$I$18)</f>
        <v>0</v>
      </c>
      <c r="F44" s="179">
        <f>IF('Mål 1'!$J$18="",0,'Mål 1'!$J$18)</f>
        <v>0</v>
      </c>
      <c r="G44" s="174">
        <f>IF('Mål 1'!$K$18="",0,'Mål 1'!$K$18)</f>
        <v>0</v>
      </c>
      <c r="H44" s="167"/>
      <c r="I44" s="168"/>
      <c r="J44" s="23"/>
      <c r="K44" s="23"/>
      <c r="L44" s="23"/>
      <c r="M44" s="23"/>
      <c r="N44" s="23"/>
      <c r="O44" s="23"/>
      <c r="P44" s="23"/>
      <c r="Q44" s="23"/>
      <c r="R44" s="23"/>
      <c r="S44" s="23"/>
      <c r="T44" s="41"/>
      <c r="U44" s="41"/>
      <c r="V44" s="78"/>
      <c r="W44" s="80">
        <f>Y12</f>
        <v>-10</v>
      </c>
      <c r="X44" s="76">
        <f>Z12</f>
        <v>-10</v>
      </c>
      <c r="Y44" s="61"/>
      <c r="Z44" s="61"/>
      <c r="AA44" s="66">
        <v>-0.25</v>
      </c>
      <c r="AB44" s="66">
        <v>-0.4</v>
      </c>
      <c r="AC44" s="57"/>
    </row>
    <row r="45" spans="2:29" s="25" customFormat="1" x14ac:dyDescent="0.2">
      <c r="B45" s="165"/>
      <c r="C45" s="162" t="s">
        <v>158</v>
      </c>
      <c r="D45" s="179">
        <f>IF('Mål 1'!$C$19="",0,'Mål 1'!$C$19)</f>
        <v>0</v>
      </c>
      <c r="E45" s="179">
        <f>IF('Mål 1'!$I$19="",0,'Mål 1'!$I$19)</f>
        <v>0</v>
      </c>
      <c r="F45" s="179">
        <f>IF('Mål 1'!$J$19="",0,'Mål 1'!$J$19)</f>
        <v>0</v>
      </c>
      <c r="G45" s="174">
        <f>IF('Mål 1'!$K$19="",0,'Mål 1'!$K$19)</f>
        <v>0</v>
      </c>
      <c r="H45" s="167"/>
      <c r="I45" s="168"/>
      <c r="J45" s="23"/>
      <c r="K45" s="23"/>
      <c r="L45" s="23"/>
      <c r="M45" s="23"/>
      <c r="N45" s="23"/>
      <c r="O45" s="23"/>
      <c r="P45" s="23"/>
      <c r="Q45" s="23"/>
      <c r="R45" s="23"/>
      <c r="S45" s="23"/>
      <c r="T45" s="41"/>
      <c r="U45" s="41"/>
      <c r="V45" s="77" t="str">
        <f>C13</f>
        <v>M 8</v>
      </c>
      <c r="W45" s="79">
        <f>W13</f>
        <v>-10</v>
      </c>
      <c r="X45" s="75">
        <f>X13</f>
        <v>-10</v>
      </c>
      <c r="Y45" s="61"/>
      <c r="Z45" s="61"/>
      <c r="AA45" s="66">
        <v>-0.15</v>
      </c>
      <c r="AB45" s="66">
        <v>-0.5</v>
      </c>
      <c r="AC45" s="57"/>
    </row>
    <row r="46" spans="2:29" s="25" customFormat="1" ht="15" thickBot="1" x14ac:dyDescent="0.25">
      <c r="B46" s="165"/>
      <c r="C46" s="162" t="s">
        <v>158</v>
      </c>
      <c r="D46" s="179">
        <f>IF('Mål 1'!$C$20="",0,'Mål 1'!$C$20)</f>
        <v>0</v>
      </c>
      <c r="E46" s="179">
        <f>IF('Mål 1'!$I$20="",0,'Mål 1'!$I$20)</f>
        <v>0</v>
      </c>
      <c r="F46" s="179">
        <f>IF('Mål 1'!$J$20="",0,'Mål 1'!$J$20)</f>
        <v>0</v>
      </c>
      <c r="G46" s="174">
        <f>IF('Mål 1'!$K$20="",0,'Mål 1'!$K$20)</f>
        <v>0</v>
      </c>
      <c r="H46" s="167"/>
      <c r="I46" s="168"/>
      <c r="J46" s="23"/>
      <c r="K46" s="23"/>
      <c r="L46" s="23"/>
      <c r="M46" s="23"/>
      <c r="N46" s="23"/>
      <c r="O46" s="23"/>
      <c r="P46" s="23"/>
      <c r="Q46" s="23"/>
      <c r="R46" s="23"/>
      <c r="S46" s="23"/>
      <c r="T46" s="41"/>
      <c r="U46" s="41"/>
      <c r="V46" s="78"/>
      <c r="W46" s="80">
        <f>Y13</f>
        <v>-10</v>
      </c>
      <c r="X46" s="76">
        <f>Z13</f>
        <v>-10</v>
      </c>
      <c r="Y46" s="61"/>
      <c r="Z46" s="61"/>
      <c r="AA46" s="66">
        <v>-0.15</v>
      </c>
      <c r="AB46" s="66">
        <v>-0.25</v>
      </c>
      <c r="AC46" s="57"/>
    </row>
    <row r="47" spans="2:29" s="25" customFormat="1" x14ac:dyDescent="0.2">
      <c r="B47" s="165"/>
      <c r="C47" s="162" t="s">
        <v>158</v>
      </c>
      <c r="D47" s="179">
        <f>IF('Mål 1'!$C$21="",0,'Mål 1'!$C$21)</f>
        <v>0</v>
      </c>
      <c r="E47" s="179">
        <f>IF('Mål 1'!$I$21="",0,'Mål 1'!$I$21)</f>
        <v>0</v>
      </c>
      <c r="F47" s="179">
        <f>IF('Mål 1'!$J$21="",0,'Mål 1'!$J$21)</f>
        <v>0</v>
      </c>
      <c r="G47" s="174">
        <f>IF('Mål 1'!$K$21="",0,'Mål 1'!$K$21)</f>
        <v>0</v>
      </c>
      <c r="H47" s="167"/>
      <c r="I47" s="168"/>
      <c r="J47" s="23"/>
      <c r="K47" s="23"/>
      <c r="L47" s="23"/>
      <c r="M47" s="23"/>
      <c r="N47" s="23"/>
      <c r="O47" s="23"/>
      <c r="P47" s="23"/>
      <c r="Q47" s="23"/>
      <c r="R47" s="23"/>
      <c r="S47" s="23"/>
      <c r="T47" s="41"/>
      <c r="U47" s="41"/>
      <c r="V47" s="77" t="str">
        <f>C14</f>
        <v>M 9</v>
      </c>
      <c r="W47" s="79">
        <f>W14</f>
        <v>-10</v>
      </c>
      <c r="X47" s="75">
        <f>X14</f>
        <v>-10</v>
      </c>
      <c r="Y47" s="61"/>
      <c r="Z47" s="61"/>
      <c r="AA47" s="57"/>
      <c r="AB47" s="66"/>
      <c r="AC47" s="57"/>
    </row>
    <row r="48" spans="2:29" s="25" customFormat="1" ht="15" thickBot="1" x14ac:dyDescent="0.25">
      <c r="B48" s="165"/>
      <c r="C48" s="162" t="s">
        <v>158</v>
      </c>
      <c r="D48" s="179">
        <f>IF('Mål 1'!$C$22="",0,'Mål 1'!$C$22)</f>
        <v>0</v>
      </c>
      <c r="E48" s="179">
        <f>IF('Mål 1'!$I$22="",0,'Mål 1'!$I$22)</f>
        <v>0</v>
      </c>
      <c r="F48" s="179">
        <f>IF('Mål 1'!$J$22="",0,'Mål 1'!$J$22)</f>
        <v>0</v>
      </c>
      <c r="G48" s="174">
        <f>IF('Mål 1'!$K$22="",0,'Mål 1'!$K$22)</f>
        <v>0</v>
      </c>
      <c r="H48" s="167"/>
      <c r="I48" s="168"/>
      <c r="J48" s="23"/>
      <c r="K48" s="23"/>
      <c r="L48" s="23"/>
      <c r="M48" s="23"/>
      <c r="N48" s="23"/>
      <c r="O48" s="23"/>
      <c r="P48" s="23"/>
      <c r="Q48" s="23"/>
      <c r="R48" s="23"/>
      <c r="S48" s="23"/>
      <c r="T48" s="41"/>
      <c r="U48" s="41"/>
      <c r="V48" s="78"/>
      <c r="W48" s="80">
        <f>Y14</f>
        <v>-10</v>
      </c>
      <c r="X48" s="76">
        <f>Z14</f>
        <v>-10</v>
      </c>
      <c r="Y48" s="61"/>
      <c r="Z48" s="61"/>
      <c r="AA48" s="57"/>
      <c r="AB48" s="57"/>
      <c r="AC48" s="57"/>
    </row>
    <row r="49" spans="1:40" s="25" customFormat="1" x14ac:dyDescent="0.2">
      <c r="B49" s="165"/>
      <c r="C49" s="162" t="s">
        <v>158</v>
      </c>
      <c r="D49" s="179">
        <f>IF('Mål 1'!$C$23="",0,'Mål 1'!$C$23)</f>
        <v>0</v>
      </c>
      <c r="E49" s="179">
        <f>IF('Mål 1'!$I$23="",0,'Mål 1'!$I$23)</f>
        <v>0</v>
      </c>
      <c r="F49" s="179">
        <f>IF('Mål 1'!$J$23="",0,'Mål 1'!$J$23)</f>
        <v>0</v>
      </c>
      <c r="G49" s="174">
        <f>IF('Mål 1'!$K$23="",0,'Mål 1'!$K$23)</f>
        <v>0</v>
      </c>
      <c r="H49" s="167"/>
      <c r="I49" s="168"/>
      <c r="J49" s="23"/>
      <c r="K49" s="23"/>
      <c r="L49" s="23"/>
      <c r="M49" s="23"/>
      <c r="N49" s="23"/>
      <c r="O49" s="23"/>
      <c r="P49" s="23"/>
      <c r="Q49" s="23"/>
      <c r="R49" s="23"/>
      <c r="S49" s="23"/>
      <c r="T49" s="41"/>
      <c r="U49" s="41"/>
      <c r="V49" s="77" t="str">
        <f>C15</f>
        <v>M 10</v>
      </c>
      <c r="W49" s="79">
        <f>W15</f>
        <v>-10</v>
      </c>
      <c r="X49" s="75">
        <f>X15</f>
        <v>-10</v>
      </c>
      <c r="Y49" s="61"/>
      <c r="Z49" s="61"/>
      <c r="AA49" s="57"/>
      <c r="AB49" s="57"/>
      <c r="AC49" s="57"/>
    </row>
    <row r="50" spans="1:40" s="25" customFormat="1" ht="15" thickBot="1" x14ac:dyDescent="0.25">
      <c r="B50" s="165"/>
      <c r="C50" s="162" t="s">
        <v>158</v>
      </c>
      <c r="D50" s="179">
        <f>IF('Mål 1'!$C$24="",0,'Mål 1'!$C$24)</f>
        <v>0</v>
      </c>
      <c r="E50" s="179">
        <f>IF('Mål 1'!$I$24="",0,'Mål 1'!$I$24)</f>
        <v>0</v>
      </c>
      <c r="F50" s="179">
        <f>IF('Mål 1'!$J$24="",0,'Mål 1'!$J$24)</f>
        <v>0</v>
      </c>
      <c r="G50" s="174">
        <f>IF('Mål 1'!$K$24="",0,'Mål 1'!$K$24)</f>
        <v>0</v>
      </c>
      <c r="H50" s="167"/>
      <c r="I50" s="168"/>
      <c r="J50" s="23"/>
      <c r="K50" s="23"/>
      <c r="L50" s="23"/>
      <c r="M50" s="23"/>
      <c r="N50" s="23"/>
      <c r="O50" s="23"/>
      <c r="P50" s="23"/>
      <c r="Q50" s="23"/>
      <c r="R50" s="23"/>
      <c r="S50" s="23"/>
      <c r="T50" s="41"/>
      <c r="U50" s="41"/>
      <c r="V50" s="78"/>
      <c r="W50" s="80">
        <f>Y15</f>
        <v>-10</v>
      </c>
      <c r="X50" s="76">
        <f>Z15</f>
        <v>-10</v>
      </c>
      <c r="Y50" s="61"/>
      <c r="Z50" s="61"/>
      <c r="AA50" s="57"/>
      <c r="AB50" s="57"/>
      <c r="AC50" s="57"/>
    </row>
    <row r="51" spans="1:40" s="25" customFormat="1" x14ac:dyDescent="0.2">
      <c r="B51" s="165"/>
      <c r="C51" s="162" t="s">
        <v>158</v>
      </c>
      <c r="D51" s="179">
        <f>IF('Mål 1'!$C$25="",0,'Mål 1'!$C$25)</f>
        <v>0</v>
      </c>
      <c r="E51" s="179">
        <f>IF('Mål 1'!$I$25="",0,'Mål 1'!$I$25)</f>
        <v>0</v>
      </c>
      <c r="F51" s="179">
        <f>IF('Mål 1'!$J$25="",0,'Mål 1'!$J$25)</f>
        <v>0</v>
      </c>
      <c r="G51" s="174">
        <f>IF('Mål 1'!$K$25="",0,'Mål 1'!$K$25)</f>
        <v>0</v>
      </c>
      <c r="H51" s="167"/>
      <c r="I51" s="168"/>
      <c r="J51" s="23"/>
      <c r="K51" s="23"/>
      <c r="L51" s="23"/>
      <c r="M51" s="23"/>
      <c r="N51" s="23"/>
      <c r="O51" s="23"/>
      <c r="P51" s="23"/>
      <c r="Q51" s="23"/>
      <c r="R51" s="23"/>
      <c r="S51" s="23"/>
      <c r="T51" s="41"/>
      <c r="U51" s="41"/>
      <c r="V51" s="77" t="str">
        <f>C16</f>
        <v>M 11</v>
      </c>
      <c r="W51" s="79">
        <f>W16</f>
        <v>-10</v>
      </c>
      <c r="X51" s="75">
        <f>X16</f>
        <v>-10</v>
      </c>
      <c r="Y51" s="61"/>
      <c r="Z51" s="61"/>
      <c r="AA51" s="57"/>
      <c r="AB51" s="57"/>
      <c r="AC51" s="57"/>
    </row>
    <row r="52" spans="1:40" s="25" customFormat="1" ht="15" thickBot="1" x14ac:dyDescent="0.25">
      <c r="B52" s="165"/>
      <c r="C52" s="162" t="s">
        <v>158</v>
      </c>
      <c r="D52" s="179">
        <f>IF('Mål 1'!$C$26="",0,'Mål 1'!$C$26)</f>
        <v>0</v>
      </c>
      <c r="E52" s="179">
        <f>IF('Mål 1'!$I$26="",0,'Mål 1'!$I$26)</f>
        <v>0</v>
      </c>
      <c r="F52" s="179">
        <f>IF('Mål 1'!$J$26="",0,'Mål 1'!$J$26)</f>
        <v>0</v>
      </c>
      <c r="G52" s="174">
        <f>IF('Mål 1'!$K$26="",0,'Mål 1'!$K$26)</f>
        <v>0</v>
      </c>
      <c r="H52" s="167"/>
      <c r="I52" s="168"/>
      <c r="J52" s="23"/>
      <c r="K52" s="23"/>
      <c r="L52" s="23"/>
      <c r="M52" s="23"/>
      <c r="N52" s="23"/>
      <c r="O52" s="23"/>
      <c r="P52" s="23"/>
      <c r="Q52" s="23"/>
      <c r="R52" s="23"/>
      <c r="S52" s="23"/>
      <c r="T52" s="41"/>
      <c r="U52" s="41"/>
      <c r="V52" s="78"/>
      <c r="W52" s="80">
        <f>Y16</f>
        <v>-10</v>
      </c>
      <c r="X52" s="76">
        <f>Z16</f>
        <v>-10</v>
      </c>
      <c r="Y52" s="61"/>
      <c r="Z52" s="61"/>
      <c r="AA52" s="57"/>
      <c r="AB52" s="57"/>
      <c r="AC52" s="57"/>
    </row>
    <row r="53" spans="1:40" s="25" customFormat="1" x14ac:dyDescent="0.2">
      <c r="B53" s="165"/>
      <c r="C53" s="163" t="s">
        <v>158</v>
      </c>
      <c r="D53" s="180">
        <f>IF('Mål 1'!$C$27="",0,'Mål 1'!$C$27)</f>
        <v>0</v>
      </c>
      <c r="E53" s="180">
        <f>IF('Mål 1'!$I$27="",0,'Mål 1'!$I$27)</f>
        <v>0</v>
      </c>
      <c r="F53" s="180">
        <f>IF('Mål 1'!$J$27="",0,'Mål 1'!$J$27)</f>
        <v>0</v>
      </c>
      <c r="G53" s="175">
        <f>IF('Mål 1'!$K$27="",0,'Mål 1'!$K$27)</f>
        <v>0</v>
      </c>
      <c r="H53" s="167"/>
      <c r="I53" s="168"/>
      <c r="J53" s="23"/>
      <c r="K53" s="23"/>
      <c r="L53" s="23"/>
      <c r="M53" s="23"/>
      <c r="N53" s="23"/>
      <c r="O53" s="23"/>
      <c r="P53" s="23"/>
      <c r="Q53" s="23"/>
      <c r="R53" s="23"/>
      <c r="S53" s="23"/>
      <c r="T53" s="41"/>
      <c r="U53" s="41"/>
      <c r="V53" s="77" t="str">
        <f>C17</f>
        <v>M 12</v>
      </c>
      <c r="W53" s="81">
        <f>W17</f>
        <v>-10</v>
      </c>
      <c r="X53" s="75">
        <f>X17</f>
        <v>-10</v>
      </c>
      <c r="Y53" s="61"/>
      <c r="Z53" s="61"/>
      <c r="AA53" s="57"/>
      <c r="AB53" s="57"/>
      <c r="AC53" s="57"/>
    </row>
    <row r="54" spans="1:40" s="25" customFormat="1" ht="15" thickBot="1" x14ac:dyDescent="0.25">
      <c r="B54" s="165"/>
      <c r="C54" s="161" t="s">
        <v>159</v>
      </c>
      <c r="D54" s="173">
        <f>IF('Mål 2'!$C$8="",0,'Mål 2'!$C$8)</f>
        <v>0</v>
      </c>
      <c r="E54" s="173">
        <f>IF('Mål 2'!$I$8="",0,'Mål 2'!$I$8)</f>
        <v>0</v>
      </c>
      <c r="F54" s="173">
        <f>IF('Mål 2'!$J$8="",0,'Mål 2'!$J$8)</f>
        <v>0</v>
      </c>
      <c r="G54" s="172">
        <f>IF('Mål 2'!$K$8="",0,'Mål 2'!$K$8)</f>
        <v>0</v>
      </c>
      <c r="H54" s="167"/>
      <c r="I54" s="168"/>
      <c r="J54" s="23"/>
      <c r="K54" s="23"/>
      <c r="L54" s="23"/>
      <c r="M54" s="23"/>
      <c r="N54" s="23"/>
      <c r="O54" s="23"/>
      <c r="P54" s="23"/>
      <c r="Q54" s="23"/>
      <c r="R54" s="23"/>
      <c r="S54" s="23"/>
      <c r="T54" s="41"/>
      <c r="U54" s="41"/>
      <c r="V54" s="78"/>
      <c r="W54" s="80">
        <f>Y17</f>
        <v>-10</v>
      </c>
      <c r="X54" s="76">
        <f>Z17</f>
        <v>-10</v>
      </c>
      <c r="Y54" s="61"/>
      <c r="Z54" s="61"/>
      <c r="AA54" s="57"/>
      <c r="AB54" s="57"/>
      <c r="AC54" s="57"/>
    </row>
    <row r="55" spans="1:40" s="25" customFormat="1" x14ac:dyDescent="0.2">
      <c r="B55" s="165"/>
      <c r="C55" s="162" t="s">
        <v>159</v>
      </c>
      <c r="D55" s="179">
        <f>IF('Mål 2'!$C$9="",0,'Mål 2'!$C$9)</f>
        <v>0</v>
      </c>
      <c r="E55" s="179">
        <f>IF('Mål 2'!$I$9="",0,'Mål 2'!$I$9)</f>
        <v>0</v>
      </c>
      <c r="F55" s="179">
        <f>IF('Mål 2'!$J$9="",0,'Mål 2'!$J$9)</f>
        <v>0</v>
      </c>
      <c r="G55" s="174">
        <f>IF('Mål 2'!$K$9="",0,'Mål 2'!$K$9)</f>
        <v>0</v>
      </c>
      <c r="H55" s="167"/>
      <c r="I55" s="168"/>
      <c r="J55" s="23"/>
      <c r="K55" s="23"/>
      <c r="L55" s="23"/>
      <c r="M55" s="23"/>
      <c r="N55" s="23"/>
      <c r="O55" s="23"/>
      <c r="P55" s="23"/>
      <c r="Q55" s="23"/>
      <c r="R55" s="23"/>
      <c r="S55" s="23"/>
      <c r="T55" s="41"/>
      <c r="U55" s="41"/>
      <c r="V55" s="77" t="str">
        <f>C18</f>
        <v>M 13</v>
      </c>
      <c r="W55" s="79">
        <f>W18</f>
        <v>-10</v>
      </c>
      <c r="X55" s="75">
        <f>X18</f>
        <v>-10</v>
      </c>
      <c r="Y55" s="61"/>
      <c r="Z55" s="61"/>
      <c r="AA55" s="57"/>
      <c r="AB55" s="57"/>
      <c r="AC55" s="57"/>
    </row>
    <row r="56" spans="1:40" s="25" customFormat="1" ht="15" thickBot="1" x14ac:dyDescent="0.25">
      <c r="B56" s="165"/>
      <c r="C56" s="162" t="s">
        <v>159</v>
      </c>
      <c r="D56" s="179">
        <f>IF('Mål 2'!$C$10="",0,'Mål 2'!$C$10)</f>
        <v>0</v>
      </c>
      <c r="E56" s="179">
        <f>IF('Mål 2'!$I$10="",0,'Mål 2'!$I$10)</f>
        <v>0</v>
      </c>
      <c r="F56" s="179">
        <f>IF('Mål 2'!$J$10="",0,'Mål 2'!$J$10)</f>
        <v>0</v>
      </c>
      <c r="G56" s="174">
        <f>IF('Mål 2'!$K$10="",0,'Mål 2'!$K$10)</f>
        <v>0</v>
      </c>
      <c r="H56" s="167"/>
      <c r="I56" s="168"/>
      <c r="J56" s="23"/>
      <c r="K56" s="23"/>
      <c r="L56" s="23"/>
      <c r="M56" s="23"/>
      <c r="N56" s="23"/>
      <c r="O56" s="23"/>
      <c r="P56" s="23"/>
      <c r="Q56" s="23"/>
      <c r="R56" s="23"/>
      <c r="S56" s="23"/>
      <c r="T56" s="41"/>
      <c r="U56" s="41"/>
      <c r="V56" s="78"/>
      <c r="W56" s="80">
        <f>Y18</f>
        <v>-10</v>
      </c>
      <c r="X56" s="76">
        <f>Z18</f>
        <v>-10</v>
      </c>
      <c r="Y56" s="61"/>
      <c r="Z56" s="61"/>
      <c r="AA56" s="57"/>
      <c r="AB56" s="57"/>
      <c r="AC56" s="57"/>
    </row>
    <row r="57" spans="1:40" s="25" customFormat="1" x14ac:dyDescent="0.2">
      <c r="B57" s="165"/>
      <c r="C57" s="162" t="s">
        <v>159</v>
      </c>
      <c r="D57" s="179">
        <f>IF('Mål 2'!$C$11="",0,'Mål 2'!$C31)</f>
        <v>0</v>
      </c>
      <c r="E57" s="179">
        <f>IF('Mål 2'!$I$11="",0,'Mål 2'!$I31)</f>
        <v>0</v>
      </c>
      <c r="F57" s="179">
        <f>IF('Mål 2'!$J$11="",0,'Mål 2'!$J31)</f>
        <v>0</v>
      </c>
      <c r="G57" s="174">
        <f>IF('Mål 2'!$K$11="",0,'Mål 2'!$K31)</f>
        <v>0</v>
      </c>
      <c r="H57" s="167"/>
      <c r="I57" s="168"/>
      <c r="J57" s="23"/>
      <c r="K57" s="23"/>
      <c r="L57" s="23"/>
      <c r="M57" s="23"/>
      <c r="N57" s="23"/>
      <c r="O57" s="23"/>
      <c r="P57" s="23"/>
      <c r="Q57" s="23"/>
      <c r="R57" s="23"/>
      <c r="S57" s="23"/>
      <c r="T57" s="41"/>
      <c r="U57" s="41"/>
      <c r="V57" s="77" t="str">
        <f>C19</f>
        <v>M 14</v>
      </c>
      <c r="W57" s="79">
        <f>W19</f>
        <v>-10</v>
      </c>
      <c r="X57" s="75">
        <f>X19</f>
        <v>-10</v>
      </c>
      <c r="Y57" s="61"/>
      <c r="Z57" s="61"/>
      <c r="AA57" s="57"/>
      <c r="AB57" s="57"/>
      <c r="AC57" s="57"/>
    </row>
    <row r="58" spans="1:40" s="25" customFormat="1" ht="15" thickBot="1" x14ac:dyDescent="0.25">
      <c r="B58" s="165"/>
      <c r="C58" s="162" t="s">
        <v>159</v>
      </c>
      <c r="D58" s="179">
        <f>IF('Mål 2'!$C$12="",0,'Mål 2'!$C$12)</f>
        <v>0</v>
      </c>
      <c r="E58" s="179">
        <f>IF('Mål 2'!$I$12="",0,'Mål 2'!$I$12)</f>
        <v>0</v>
      </c>
      <c r="F58" s="179">
        <f>IF('Mål 2'!$J$12="",0,'Mål 2'!$J$12)</f>
        <v>0</v>
      </c>
      <c r="G58" s="174">
        <f>IF('Mål 2'!$K$12="",0,'Mål 2'!$K$12)</f>
        <v>0</v>
      </c>
      <c r="H58" s="167"/>
      <c r="I58" s="168"/>
      <c r="J58" s="23"/>
      <c r="K58" s="23"/>
      <c r="L58" s="23"/>
      <c r="M58" s="23"/>
      <c r="N58" s="23"/>
      <c r="O58" s="23"/>
      <c r="P58" s="23"/>
      <c r="Q58" s="23"/>
      <c r="R58" s="23"/>
      <c r="S58" s="23"/>
      <c r="T58" s="41"/>
      <c r="U58" s="41"/>
      <c r="V58" s="78"/>
      <c r="W58" s="80">
        <f>Y19</f>
        <v>-10</v>
      </c>
      <c r="X58" s="76">
        <f>Z19</f>
        <v>-10</v>
      </c>
      <c r="Y58" s="61"/>
      <c r="Z58" s="61"/>
      <c r="AA58" s="57"/>
      <c r="AB58" s="57"/>
      <c r="AC58" s="57"/>
    </row>
    <row r="59" spans="1:40" s="25" customFormat="1" x14ac:dyDescent="0.2">
      <c r="B59" s="165"/>
      <c r="C59" s="162" t="s">
        <v>159</v>
      </c>
      <c r="D59" s="179">
        <f>IF('Mål 2'!$C$13="",0,'Mål 2'!$C$13)</f>
        <v>0</v>
      </c>
      <c r="E59" s="179">
        <f>IF('Mål 2'!$I$13="",0,'Mål 2'!$I$13)</f>
        <v>0</v>
      </c>
      <c r="F59" s="179">
        <f>IF('Mål 2'!$J$13="",0,'Mål 2'!$J$13)</f>
        <v>0</v>
      </c>
      <c r="G59" s="174">
        <f>IF('Mål 2'!$K$13="",0,'Mål 2'!$K$13)</f>
        <v>0</v>
      </c>
      <c r="H59" s="167"/>
      <c r="I59" s="168"/>
      <c r="J59" s="23"/>
      <c r="K59" s="23"/>
      <c r="L59" s="23"/>
      <c r="M59" s="23"/>
      <c r="N59" s="23"/>
      <c r="O59" s="23"/>
      <c r="P59" s="23"/>
      <c r="Q59" s="23"/>
      <c r="R59" s="23"/>
      <c r="S59" s="23"/>
      <c r="T59" s="41"/>
      <c r="U59" s="41"/>
      <c r="V59" s="77" t="str">
        <f>C20</f>
        <v>M 15</v>
      </c>
      <c r="W59" s="79">
        <f>W20</f>
        <v>-10</v>
      </c>
      <c r="X59" s="75">
        <f>X20</f>
        <v>-10</v>
      </c>
      <c r="Y59" s="61"/>
      <c r="Z59" s="61"/>
      <c r="AA59" s="57"/>
      <c r="AB59" s="57"/>
      <c r="AC59" s="57"/>
    </row>
    <row r="60" spans="1:40" s="25" customFormat="1" ht="15" thickBot="1" x14ac:dyDescent="0.25">
      <c r="B60" s="165"/>
      <c r="C60" s="162" t="s">
        <v>159</v>
      </c>
      <c r="D60" s="179">
        <f>IF('Mål 2'!$C$14="",0,'Mål 2'!$C$14)</f>
        <v>0</v>
      </c>
      <c r="E60" s="179">
        <f>IF('Mål 2'!$I$14="",0,'Mål 2'!$I$14)</f>
        <v>0</v>
      </c>
      <c r="F60" s="179">
        <f>IF('Mål 2'!$J$14="",0,'Mål 2'!$J$14)</f>
        <v>0</v>
      </c>
      <c r="G60" s="174">
        <f>IF('Mål 2'!$K$14="",0,'Mål 2'!$K$14)</f>
        <v>0</v>
      </c>
      <c r="H60" s="167"/>
      <c r="I60" s="168"/>
      <c r="J60" s="23"/>
      <c r="K60" s="23"/>
      <c r="L60" s="23"/>
      <c r="M60" s="23"/>
      <c r="N60" s="23"/>
      <c r="O60" s="23"/>
      <c r="P60" s="23"/>
      <c r="Q60" s="23"/>
      <c r="R60" s="23"/>
      <c r="S60" s="23"/>
      <c r="T60" s="41"/>
      <c r="U60" s="41"/>
      <c r="V60" s="78"/>
      <c r="W60" s="80">
        <f>Y20</f>
        <v>-10</v>
      </c>
      <c r="X60" s="76">
        <f>Z20</f>
        <v>-10</v>
      </c>
      <c r="Y60" s="61"/>
      <c r="Z60" s="61"/>
      <c r="AA60" s="57"/>
      <c r="AB60" s="57"/>
      <c r="AC60" s="57"/>
    </row>
    <row r="61" spans="1:40" s="25" customFormat="1" x14ac:dyDescent="0.2">
      <c r="A61" s="168"/>
      <c r="B61" s="166"/>
      <c r="C61" s="162" t="s">
        <v>159</v>
      </c>
      <c r="D61" s="179">
        <f>IF('Mål 2'!$C$15="",0,'Mål 2'!$C$15)</f>
        <v>0</v>
      </c>
      <c r="E61" s="179">
        <f>IF('Mål 2'!$I$15="",0,'Mål 2'!$I$15)</f>
        <v>0</v>
      </c>
      <c r="F61" s="179">
        <f>IF('Mål 2'!$J$15="",0,'Mål 2'!$J$15)</f>
        <v>0</v>
      </c>
      <c r="G61" s="174">
        <f>IF('Mål 2'!$K$15="",0,'Mål 2'!$K$15)</f>
        <v>0</v>
      </c>
      <c r="H61" s="167"/>
      <c r="I61" s="168"/>
      <c r="J61" s="23"/>
      <c r="K61" s="23"/>
      <c r="L61" s="23"/>
      <c r="M61" s="23"/>
      <c r="N61" s="23"/>
      <c r="O61" s="23"/>
      <c r="P61" s="23"/>
      <c r="Q61" s="23"/>
      <c r="R61" s="23"/>
      <c r="S61" s="23"/>
      <c r="T61" s="41"/>
      <c r="U61" s="41"/>
      <c r="V61" s="77" t="str">
        <f>C21</f>
        <v>M 16</v>
      </c>
      <c r="W61" s="81">
        <f>W21</f>
        <v>-10</v>
      </c>
      <c r="X61" s="70">
        <f>X21</f>
        <v>-10</v>
      </c>
      <c r="Y61" s="61"/>
      <c r="Z61" s="61"/>
      <c r="AA61" s="57"/>
      <c r="AB61" s="57"/>
      <c r="AC61" s="57"/>
    </row>
    <row r="62" spans="1:40" s="25" customFormat="1" ht="15" thickBot="1" x14ac:dyDescent="0.25">
      <c r="A62" s="168"/>
      <c r="B62" s="166"/>
      <c r="C62" s="162" t="s">
        <v>159</v>
      </c>
      <c r="D62" s="179">
        <f>IF('Mål 2'!$C$16="",0,'Mål 2'!$C$16)</f>
        <v>0</v>
      </c>
      <c r="E62" s="179">
        <f>IF('Mål 2'!$I$16="",0,'Mål 2'!$I$16)</f>
        <v>0</v>
      </c>
      <c r="F62" s="179">
        <f>IF('Mål 2'!$J$16="",0,'Mål 2'!$J$16)</f>
        <v>0</v>
      </c>
      <c r="G62" s="174">
        <f>IF('Mål 2'!$K$16="",0,'Mål 2'!$K$16)</f>
        <v>0</v>
      </c>
      <c r="H62" s="167"/>
      <c r="I62" s="168"/>
      <c r="J62" s="23"/>
      <c r="K62" s="23"/>
      <c r="L62" s="23"/>
      <c r="M62" s="23"/>
      <c r="N62" s="23"/>
      <c r="O62" s="23"/>
      <c r="P62" s="23"/>
      <c r="Q62" s="23"/>
      <c r="R62" s="23"/>
      <c r="S62" s="23"/>
      <c r="T62" s="41"/>
      <c r="U62" s="41"/>
      <c r="V62" s="78"/>
      <c r="W62" s="82">
        <f>Y21</f>
        <v>-10</v>
      </c>
      <c r="X62" s="72">
        <f>Z21</f>
        <v>-10</v>
      </c>
      <c r="Y62" s="61"/>
      <c r="Z62" s="61"/>
      <c r="AA62" s="57"/>
      <c r="AB62" s="57"/>
      <c r="AC62" s="57"/>
    </row>
    <row r="63" spans="1:40" s="25" customFormat="1" x14ac:dyDescent="0.2">
      <c r="A63" s="168"/>
      <c r="B63" s="166"/>
      <c r="C63" s="162" t="s">
        <v>159</v>
      </c>
      <c r="D63" s="179">
        <f>IF('Mål 2'!$C$17="",0,'Mål 2'!$C$17)</f>
        <v>0</v>
      </c>
      <c r="E63" s="179">
        <f>IF('Mål 2'!$I$17="",0,'Mål 2'!$I$17)</f>
        <v>0</v>
      </c>
      <c r="F63" s="179">
        <f>IF('Mål 2'!$J$17="",0,'Mål 2'!$J$17)</f>
        <v>0</v>
      </c>
      <c r="G63" s="174">
        <f>IF('Mål 2'!$K$17="",0,'Mål 2'!$K$17)</f>
        <v>0</v>
      </c>
      <c r="H63" s="167"/>
      <c r="I63" s="168"/>
      <c r="J63" s="23"/>
      <c r="K63" s="23"/>
      <c r="L63" s="23"/>
      <c r="M63" s="23"/>
      <c r="N63" s="23"/>
      <c r="O63" s="23"/>
      <c r="P63" s="23"/>
      <c r="Q63" s="23"/>
      <c r="R63" s="23"/>
      <c r="S63" s="23"/>
      <c r="T63" s="41"/>
      <c r="U63" s="41"/>
      <c r="V63" s="77" t="str">
        <f>C22</f>
        <v>M 17</v>
      </c>
      <c r="W63" s="81">
        <f>W22</f>
        <v>-10</v>
      </c>
      <c r="X63" s="70">
        <f>X22</f>
        <v>-10</v>
      </c>
      <c r="Y63" s="61"/>
      <c r="Z63" s="61"/>
      <c r="AA63" s="57"/>
      <c r="AB63" s="57"/>
      <c r="AC63" s="57"/>
      <c r="AD63" s="2"/>
      <c r="AE63" s="2"/>
      <c r="AF63" s="2"/>
      <c r="AG63" s="2"/>
      <c r="AH63" s="2"/>
      <c r="AI63" s="2"/>
      <c r="AJ63" s="2"/>
      <c r="AK63" s="2"/>
      <c r="AL63" s="2"/>
      <c r="AM63" s="2"/>
      <c r="AN63" s="2"/>
    </row>
    <row r="64" spans="1:40" s="25" customFormat="1" ht="15" thickBot="1" x14ac:dyDescent="0.25">
      <c r="A64" s="168"/>
      <c r="B64" s="166"/>
      <c r="C64" s="162" t="s">
        <v>159</v>
      </c>
      <c r="D64" s="179">
        <f>IF('Mål 2'!$C$18="",0,'Mål 2'!$C$18)</f>
        <v>0</v>
      </c>
      <c r="E64" s="179">
        <f>IF('Mål 2'!$I$18="",0,'Mål 2'!$I$18)</f>
        <v>0</v>
      </c>
      <c r="F64" s="179">
        <f>IF('Mål 2'!$J$18="",0,'Mål 2'!$J$18)</f>
        <v>0</v>
      </c>
      <c r="G64" s="174">
        <f>IF('Mål 2'!$K$18="",0,'Mål 2'!$K$18)</f>
        <v>0</v>
      </c>
      <c r="H64" s="167"/>
      <c r="I64" s="168"/>
      <c r="J64" s="23"/>
      <c r="K64" s="23"/>
      <c r="L64" s="23"/>
      <c r="M64" s="23"/>
      <c r="N64" s="23"/>
      <c r="O64" s="23"/>
      <c r="P64" s="23"/>
      <c r="Q64" s="23"/>
      <c r="R64" s="23"/>
      <c r="S64" s="23"/>
      <c r="T64" s="41"/>
      <c r="U64" s="41"/>
      <c r="V64" s="78"/>
      <c r="W64" s="82">
        <f>Y22</f>
        <v>-10</v>
      </c>
      <c r="X64" s="72">
        <f>Z22</f>
        <v>-10</v>
      </c>
      <c r="Y64" s="61"/>
      <c r="Z64" s="61"/>
      <c r="AA64" s="57"/>
      <c r="AB64" s="57"/>
      <c r="AC64" s="57"/>
      <c r="AD64" s="2"/>
      <c r="AE64" s="2"/>
      <c r="AF64" s="2"/>
      <c r="AG64" s="2"/>
      <c r="AH64" s="2"/>
      <c r="AI64" s="2"/>
      <c r="AJ64" s="2"/>
      <c r="AK64" s="2"/>
      <c r="AL64" s="2"/>
      <c r="AM64" s="2"/>
      <c r="AN64" s="2"/>
    </row>
    <row r="65" spans="1:29" x14ac:dyDescent="0.2">
      <c r="A65" s="168"/>
      <c r="B65" s="166"/>
      <c r="C65" s="162" t="s">
        <v>159</v>
      </c>
      <c r="D65" s="179">
        <f>IF('Mål 2'!$C$19="",0,'Mål 2'!$C$19)</f>
        <v>0</v>
      </c>
      <c r="E65" s="179">
        <f>IF('Mål 2'!$I$19="",0,'Mål 2'!$I$19)</f>
        <v>0</v>
      </c>
      <c r="F65" s="179">
        <f>IF('Mål 2'!$J$19="",0,'Mål 2'!$J$19)</f>
        <v>0</v>
      </c>
      <c r="G65" s="174">
        <f>IF('Mål 2'!$K$19="",0,'Mål 2'!$K$19)</f>
        <v>0</v>
      </c>
      <c r="H65" s="167"/>
      <c r="I65" s="168"/>
      <c r="T65" s="41"/>
      <c r="U65" s="41"/>
      <c r="V65" s="77" t="str">
        <f>C23</f>
        <v>M 18</v>
      </c>
      <c r="W65" s="81">
        <f>W23</f>
        <v>-10</v>
      </c>
      <c r="X65" s="70">
        <f>X23</f>
        <v>-10</v>
      </c>
      <c r="Y65" s="61"/>
      <c r="Z65" s="61"/>
      <c r="AA65" s="57"/>
      <c r="AB65" s="57"/>
      <c r="AC65" s="57"/>
    </row>
    <row r="66" spans="1:29" ht="15" thickBot="1" x14ac:dyDescent="0.25">
      <c r="A66" s="168"/>
      <c r="B66" s="166"/>
      <c r="C66" s="162" t="s">
        <v>159</v>
      </c>
      <c r="D66" s="179">
        <f>IF('Mål 2'!$C$20="",0,'Mål 2'!$C$20)</f>
        <v>0</v>
      </c>
      <c r="E66" s="179">
        <f>IF('Mål 2'!$I$20="",0,'Mål 2'!$I$20)</f>
        <v>0</v>
      </c>
      <c r="F66" s="179">
        <f>IF('Mål 2'!$J$20="",0,'Mål 2'!$J$20)</f>
        <v>0</v>
      </c>
      <c r="G66" s="174">
        <f>IF('Mål 2'!$K$20="",0,'Mål 2'!$K$20)</f>
        <v>0</v>
      </c>
      <c r="H66" s="167"/>
      <c r="I66" s="168"/>
      <c r="T66" s="41"/>
      <c r="U66" s="41"/>
      <c r="V66" s="78"/>
      <c r="W66" s="82">
        <f>Y23</f>
        <v>-10</v>
      </c>
      <c r="X66" s="72">
        <f>Z23</f>
        <v>-10</v>
      </c>
      <c r="Y66" s="61"/>
      <c r="Z66" s="61"/>
      <c r="AA66" s="57"/>
      <c r="AB66" s="57"/>
      <c r="AC66" s="57"/>
    </row>
    <row r="67" spans="1:29" x14ac:dyDescent="0.2">
      <c r="A67" s="168"/>
      <c r="B67" s="166"/>
      <c r="C67" s="162" t="s">
        <v>159</v>
      </c>
      <c r="D67" s="179">
        <f>IF('Mål 2'!$C$21="",0,'Mål 2'!$C$21)</f>
        <v>0</v>
      </c>
      <c r="E67" s="179">
        <f>IF('Mål 2'!$I$21="",0,'Mål 2'!$I$21)</f>
        <v>0</v>
      </c>
      <c r="F67" s="179">
        <f>IF('Mål 2'!$J$21="",0,'Mål 2'!$J$21)</f>
        <v>0</v>
      </c>
      <c r="G67" s="174">
        <f>IF('Mål 2'!$K$21="",0,'Mål 2'!$K$21)</f>
        <v>0</v>
      </c>
      <c r="H67" s="167"/>
      <c r="I67" s="168"/>
      <c r="T67" s="41"/>
      <c r="U67" s="41"/>
      <c r="V67" s="77" t="str">
        <f>C24</f>
        <v>M 19</v>
      </c>
      <c r="W67" s="81">
        <f>W24</f>
        <v>-10</v>
      </c>
      <c r="X67" s="70">
        <f>X24</f>
        <v>-10</v>
      </c>
      <c r="Y67" s="61"/>
      <c r="Z67" s="61"/>
      <c r="AA67" s="57"/>
      <c r="AB67" s="57"/>
      <c r="AC67" s="57"/>
    </row>
    <row r="68" spans="1:29" ht="15" thickBot="1" x14ac:dyDescent="0.25">
      <c r="A68" s="168"/>
      <c r="B68" s="166"/>
      <c r="C68" s="162" t="s">
        <v>159</v>
      </c>
      <c r="D68" s="179">
        <f>IF('Mål 2'!$C$22="",0,'Mål 2'!$C$22)</f>
        <v>0</v>
      </c>
      <c r="E68" s="179">
        <f>IF('Mål 2'!$I$22="",0,'Mål 2'!$I$22)</f>
        <v>0</v>
      </c>
      <c r="F68" s="179">
        <f>IF('Mål 2'!$J$22="",0,'Mål 2'!$J$22)</f>
        <v>0</v>
      </c>
      <c r="G68" s="174">
        <f>IF('Mål 2'!$K$22="",0,'Mål 2'!$K$22)</f>
        <v>0</v>
      </c>
      <c r="H68" s="167"/>
      <c r="I68" s="168"/>
      <c r="T68" s="41"/>
      <c r="U68" s="41"/>
      <c r="V68" s="78"/>
      <c r="W68" s="82">
        <f>Y24</f>
        <v>-10</v>
      </c>
      <c r="X68" s="72">
        <f>Z24</f>
        <v>-10</v>
      </c>
      <c r="Y68" s="57"/>
      <c r="Z68" s="57"/>
      <c r="AA68" s="57"/>
      <c r="AB68" s="57"/>
      <c r="AC68" s="57"/>
    </row>
    <row r="69" spans="1:29" x14ac:dyDescent="0.2">
      <c r="A69" s="168"/>
      <c r="B69" s="166"/>
      <c r="C69" s="162" t="s">
        <v>159</v>
      </c>
      <c r="D69" s="179">
        <f>IF('Mål 2'!$C$23="",0,'Mål 2'!$C$23)</f>
        <v>0</v>
      </c>
      <c r="E69" s="179">
        <f>IF('Mål 2'!$I$23="",0,'Mål 2'!$I$23)</f>
        <v>0</v>
      </c>
      <c r="F69" s="179">
        <f>IF('Mål 2'!$J$23="",0,'Mål 2'!$J$23)</f>
        <v>0</v>
      </c>
      <c r="G69" s="174">
        <f>IF('Mål 2'!$K$23="",0,'Mål 2'!$K$23)</f>
        <v>0</v>
      </c>
      <c r="H69" s="167"/>
      <c r="I69" s="168"/>
      <c r="T69" s="41"/>
      <c r="U69" s="41"/>
      <c r="V69" s="77" t="str">
        <f>C25</f>
        <v>M 20</v>
      </c>
      <c r="W69" s="81">
        <f>W25</f>
        <v>-10</v>
      </c>
      <c r="X69" s="70">
        <f>X25</f>
        <v>-10</v>
      </c>
      <c r="Y69" s="57"/>
      <c r="Z69" s="57"/>
      <c r="AC69" s="57"/>
    </row>
    <row r="70" spans="1:29" ht="15" thickBot="1" x14ac:dyDescent="0.25">
      <c r="A70" s="168"/>
      <c r="B70" s="166"/>
      <c r="C70" s="162" t="s">
        <v>159</v>
      </c>
      <c r="D70" s="179">
        <f>IF('Mål 2'!$C$24="",0,'Mål 2'!$C$24)</f>
        <v>0</v>
      </c>
      <c r="E70" s="179">
        <f>IF('Mål 2'!$I$24="",0,'Mål 2'!$I$24)</f>
        <v>0</v>
      </c>
      <c r="F70" s="179">
        <f>IF('Mål 2'!$J$24="",0,'Mål 2'!$J$24)</f>
        <v>0</v>
      </c>
      <c r="G70" s="174">
        <f>IF('Mål 2'!$K$24="",0,'Mål 2'!$K$24)</f>
        <v>0</v>
      </c>
      <c r="H70" s="167"/>
      <c r="I70" s="168"/>
      <c r="T70" s="41"/>
      <c r="U70" s="41"/>
      <c r="V70" s="78"/>
      <c r="W70" s="82">
        <f>Y25</f>
        <v>-10</v>
      </c>
      <c r="X70" s="72">
        <f>Z25</f>
        <v>-10</v>
      </c>
      <c r="Y70" s="57"/>
      <c r="Z70" s="57"/>
      <c r="AC70" s="57"/>
    </row>
    <row r="71" spans="1:29" x14ac:dyDescent="0.2">
      <c r="A71" s="168"/>
      <c r="B71" s="166"/>
      <c r="C71" s="162" t="s">
        <v>159</v>
      </c>
      <c r="D71" s="179">
        <f>IF('Mål 2'!$C$25="",0,'Mål 2'!$C$25)</f>
        <v>0</v>
      </c>
      <c r="E71" s="179">
        <f>IF('Mål 2'!$I$25="",0,'Mål 2'!$I$25)</f>
        <v>0</v>
      </c>
      <c r="F71" s="179">
        <f>IF('Mål 2'!$J$25="",0,'Mål 2'!$J$25)</f>
        <v>0</v>
      </c>
      <c r="G71" s="174">
        <f>IF('Mål 2'!$K$25="",0,'Mål 2'!$K$25)</f>
        <v>0</v>
      </c>
      <c r="H71" s="167"/>
      <c r="I71" s="168"/>
      <c r="T71" s="41"/>
      <c r="U71" s="41"/>
      <c r="V71" s="57"/>
      <c r="W71" s="57"/>
      <c r="X71" s="57"/>
      <c r="Y71" s="57"/>
      <c r="Z71" s="57"/>
      <c r="AC71" s="57"/>
    </row>
    <row r="72" spans="1:29" x14ac:dyDescent="0.2">
      <c r="A72" s="168"/>
      <c r="B72" s="166"/>
      <c r="C72" s="162" t="s">
        <v>159</v>
      </c>
      <c r="D72" s="179">
        <f>IF('Mål 2'!$C$26="",0,'Mål 2'!$C$26)</f>
        <v>0</v>
      </c>
      <c r="E72" s="179">
        <f>IF('Mål 2'!$I$26="",0,'Mål 2'!$I$26)</f>
        <v>0</v>
      </c>
      <c r="F72" s="179">
        <f>IF('Mål 2'!$J$26="",0,'Mål 2'!$J$26)</f>
        <v>0</v>
      </c>
      <c r="G72" s="174">
        <f>IF('Mål 2'!$K$26="",0,'Mål 2'!$K$26)</f>
        <v>0</v>
      </c>
      <c r="H72" s="167"/>
      <c r="I72" s="168"/>
      <c r="T72" s="41"/>
      <c r="U72" s="41"/>
      <c r="V72" s="57"/>
      <c r="W72" s="57"/>
      <c r="X72" s="57"/>
      <c r="Y72" s="57"/>
      <c r="Z72" s="57"/>
      <c r="AC72" s="57"/>
    </row>
    <row r="73" spans="1:29" x14ac:dyDescent="0.2">
      <c r="A73" s="168"/>
      <c r="B73" s="166"/>
      <c r="C73" s="163" t="s">
        <v>159</v>
      </c>
      <c r="D73" s="180">
        <f>IF('Mål 2'!$C$27="",0,'Mål 2'!$C$27)</f>
        <v>0</v>
      </c>
      <c r="E73" s="180">
        <f>IF('Mål 2'!$I$27="",0,'Mål 2'!$I$27)</f>
        <v>0</v>
      </c>
      <c r="F73" s="180">
        <f>IF('Mål 2'!$J$27="",0,'Mål 2'!$J$27)</f>
        <v>0</v>
      </c>
      <c r="G73" s="175">
        <f>IF('Mål 2'!$K$27="",0,'Mål 2'!$K$27)</f>
        <v>0</v>
      </c>
      <c r="H73" s="167"/>
      <c r="I73" s="168"/>
      <c r="T73" s="41"/>
      <c r="U73" s="41"/>
      <c r="V73" s="57"/>
      <c r="W73" s="57"/>
      <c r="X73" s="57"/>
      <c r="Y73" s="57"/>
      <c r="Z73" s="57"/>
      <c r="AC73" s="57"/>
    </row>
    <row r="74" spans="1:29" x14ac:dyDescent="0.2">
      <c r="A74" s="168"/>
      <c r="B74" s="166"/>
      <c r="C74" s="161" t="s">
        <v>160</v>
      </c>
      <c r="D74" s="173">
        <f>IF('Mål 3'!$C$8="",0,'Mål 3'!$C$8)</f>
        <v>0</v>
      </c>
      <c r="E74" s="173">
        <f>IF('Mål 3'!$I$8="",0,'Mål 3'!$I$8)</f>
        <v>0</v>
      </c>
      <c r="F74" s="173">
        <f>IF('Mål 3'!$J$8="",0,'Mål 3'!$J$8)</f>
        <v>0</v>
      </c>
      <c r="G74" s="172">
        <f>IF('Mål 3'!$K$8="",0,'Mål 3'!$K$8)</f>
        <v>0</v>
      </c>
      <c r="H74" s="167"/>
      <c r="I74" s="168"/>
      <c r="T74" s="41"/>
      <c r="U74" s="41"/>
      <c r="V74" s="57"/>
      <c r="W74" s="57"/>
      <c r="X74" s="57"/>
      <c r="Y74" s="57"/>
      <c r="Z74" s="57"/>
      <c r="AC74" s="57"/>
    </row>
    <row r="75" spans="1:29" x14ac:dyDescent="0.2">
      <c r="A75" s="168"/>
      <c r="B75" s="166"/>
      <c r="C75" s="162" t="s">
        <v>160</v>
      </c>
      <c r="D75" s="179">
        <f>IF('Mål 3'!$C$9="",0,'Mål 3'!$C$9)</f>
        <v>0</v>
      </c>
      <c r="E75" s="179">
        <f>IF('Mål 3'!$I$9="",0,'Mål 3'!$I$9)</f>
        <v>0</v>
      </c>
      <c r="F75" s="179">
        <f>IF('Mål 3'!$J$9="",0,'Mål 3'!$J$9)</f>
        <v>0</v>
      </c>
      <c r="G75" s="174">
        <f>IF('Mål 3'!$K$9="",0,'Mål 3'!$K$9)</f>
        <v>0</v>
      </c>
      <c r="H75" s="167"/>
      <c r="I75" s="168"/>
      <c r="T75" s="41"/>
      <c r="U75" s="41"/>
      <c r="V75" s="57"/>
      <c r="W75" s="57"/>
      <c r="X75" s="57"/>
      <c r="Y75" s="57"/>
      <c r="Z75" s="57"/>
      <c r="AC75" s="57"/>
    </row>
    <row r="76" spans="1:29" x14ac:dyDescent="0.2">
      <c r="A76" s="168"/>
      <c r="B76" s="166"/>
      <c r="C76" s="162" t="s">
        <v>160</v>
      </c>
      <c r="D76" s="179">
        <f>IF('Mål 3'!$C$10="",0,'Mål 3'!$C$10)</f>
        <v>0</v>
      </c>
      <c r="E76" s="179">
        <f>IF('Mål 3'!$I$10="",0,'Mål 3'!$I$10)</f>
        <v>0</v>
      </c>
      <c r="F76" s="179">
        <f>IF('Mål 3'!$J$10="",0,'Mål 3'!$J$10)</f>
        <v>0</v>
      </c>
      <c r="G76" s="174">
        <f>IF('Mål 3'!$K$10="",0,'Mål 3'!$K$10)</f>
        <v>0</v>
      </c>
      <c r="H76" s="167"/>
      <c r="I76" s="168"/>
      <c r="T76" s="41"/>
      <c r="U76" s="41"/>
      <c r="V76" s="57"/>
      <c r="W76" s="57"/>
      <c r="X76" s="57"/>
      <c r="Y76" s="57"/>
      <c r="Z76" s="57"/>
      <c r="AC76" s="57"/>
    </row>
    <row r="77" spans="1:29" x14ac:dyDescent="0.2">
      <c r="A77" s="168"/>
      <c r="B77" s="166"/>
      <c r="C77" s="162" t="s">
        <v>160</v>
      </c>
      <c r="D77" s="179">
        <f>IF('Mål 3'!$C$11="",0,'Mål 3'!$C51)</f>
        <v>0</v>
      </c>
      <c r="E77" s="179">
        <f>IF('Mål 3'!$I$11="",0,'Mål 3'!$I51)</f>
        <v>0</v>
      </c>
      <c r="F77" s="179">
        <f>IF('Mål 3'!$J$11="",0,'Mål 3'!$J51)</f>
        <v>0</v>
      </c>
      <c r="G77" s="174">
        <f>IF('Mål 3'!$K$11="",0,'Mål 3'!$K51)</f>
        <v>0</v>
      </c>
      <c r="H77" s="167"/>
      <c r="I77" s="168"/>
      <c r="T77" s="41"/>
      <c r="U77" s="41"/>
      <c r="V77" s="57"/>
      <c r="W77" s="57"/>
      <c r="X77" s="57"/>
      <c r="Y77" s="57"/>
      <c r="Z77" s="57"/>
      <c r="AC77" s="57"/>
    </row>
    <row r="78" spans="1:29" x14ac:dyDescent="0.2">
      <c r="A78" s="168"/>
      <c r="B78" s="166"/>
      <c r="C78" s="162" t="s">
        <v>160</v>
      </c>
      <c r="D78" s="179">
        <f>IF('Mål 3'!$C$12="",0,'Mål 3'!$C$12)</f>
        <v>0</v>
      </c>
      <c r="E78" s="179">
        <f>IF('Mål 3'!$I$12="",0,'Mål 3'!$I$12)</f>
        <v>0</v>
      </c>
      <c r="F78" s="179">
        <f>IF('Mål 3'!$J$12="",0,'Mål 3'!$J$12)</f>
        <v>0</v>
      </c>
      <c r="G78" s="174">
        <f>IF('Mål 3'!$K$12="",0,'Mål 3'!$K$12)</f>
        <v>0</v>
      </c>
      <c r="H78" s="167"/>
      <c r="I78" s="168"/>
      <c r="T78" s="41"/>
      <c r="U78" s="41"/>
      <c r="V78" s="57"/>
      <c r="W78" s="57"/>
      <c r="X78" s="57"/>
      <c r="Y78" s="57"/>
      <c r="Z78" s="57"/>
      <c r="AC78" s="57"/>
    </row>
    <row r="79" spans="1:29" x14ac:dyDescent="0.2">
      <c r="A79" s="168"/>
      <c r="B79" s="166"/>
      <c r="C79" s="162" t="s">
        <v>160</v>
      </c>
      <c r="D79" s="179">
        <f>IF('Mål 3'!$C$13="",0,'Mål 3'!$C$13)</f>
        <v>0</v>
      </c>
      <c r="E79" s="179">
        <f>IF('Mål 3'!$I$13="",0,'Mål 3'!$I$13)</f>
        <v>0</v>
      </c>
      <c r="F79" s="179">
        <f>IF('Mål 3'!$J$13="",0,'Mål 3'!$J$13)</f>
        <v>0</v>
      </c>
      <c r="G79" s="174">
        <f>IF('Mål 3'!$K$13="",0,'Mål 3'!$K$13)</f>
        <v>0</v>
      </c>
      <c r="H79" s="167"/>
      <c r="I79" s="168"/>
      <c r="T79" s="41"/>
      <c r="U79" s="41"/>
      <c r="V79" s="57"/>
      <c r="W79" s="57"/>
      <c r="X79" s="57"/>
      <c r="Y79" s="57"/>
      <c r="Z79" s="57"/>
      <c r="AC79" s="57"/>
    </row>
    <row r="80" spans="1:29" x14ac:dyDescent="0.2">
      <c r="A80" s="168"/>
      <c r="B80" s="166"/>
      <c r="C80" s="162" t="s">
        <v>160</v>
      </c>
      <c r="D80" s="179">
        <f>IF('Mål 3'!$C$14="",0,'Mål 3'!$C$14)</f>
        <v>0</v>
      </c>
      <c r="E80" s="179">
        <f>IF('Mål 3'!$I$14="",0,'Mål 3'!$I$14)</f>
        <v>0</v>
      </c>
      <c r="F80" s="179">
        <f>IF('Mål 3'!$J$14="",0,'Mål 3'!$J$14)</f>
        <v>0</v>
      </c>
      <c r="G80" s="174">
        <f>IF('Mål 3'!$K$14="",0,'Mål 3'!$K$14)</f>
        <v>0</v>
      </c>
      <c r="H80" s="167"/>
      <c r="I80" s="168"/>
      <c r="T80" s="41"/>
      <c r="U80" s="41"/>
      <c r="V80" s="57"/>
      <c r="W80" s="57"/>
      <c r="X80" s="57"/>
      <c r="Y80" s="57"/>
      <c r="Z80" s="57"/>
      <c r="AC80" s="57"/>
    </row>
    <row r="81" spans="1:29" x14ac:dyDescent="0.2">
      <c r="A81" s="168"/>
      <c r="B81" s="166"/>
      <c r="C81" s="162" t="s">
        <v>160</v>
      </c>
      <c r="D81" s="179">
        <f>IF('Mål 3'!$C$15="",0,'Mål 3'!$C$15)</f>
        <v>0</v>
      </c>
      <c r="E81" s="179">
        <f>IF('Mål 3'!$I$15="",0,'Mål 3'!$I$15)</f>
        <v>0</v>
      </c>
      <c r="F81" s="179">
        <f>IF('Mål 3'!$J$15="",0,'Mål 3'!$J$15)</f>
        <v>0</v>
      </c>
      <c r="G81" s="174">
        <f>IF('Mål 3'!$K$15="",0,'Mål 3'!$K$15)</f>
        <v>0</v>
      </c>
      <c r="H81" s="167"/>
      <c r="I81" s="168"/>
      <c r="T81" s="41"/>
      <c r="U81" s="41"/>
      <c r="V81"/>
      <c r="W81" s="57"/>
      <c r="X81" s="57"/>
      <c r="Y81" s="57"/>
      <c r="Z81" s="57"/>
      <c r="AC81" s="57"/>
    </row>
    <row r="82" spans="1:29" x14ac:dyDescent="0.2">
      <c r="A82" s="168"/>
      <c r="B82" s="166"/>
      <c r="C82" s="162" t="s">
        <v>160</v>
      </c>
      <c r="D82" s="179">
        <f>IF('Mål 3'!$C$16="",0,'Mål 3'!$C$16)</f>
        <v>0</v>
      </c>
      <c r="E82" s="179">
        <f>IF('Mål 3'!$I$16="",0,'Mål 3'!$I$16)</f>
        <v>0</v>
      </c>
      <c r="F82" s="179">
        <f>IF('Mål 3'!$J$16="",0,'Mål 3'!$J$16)</f>
        <v>0</v>
      </c>
      <c r="G82" s="174">
        <f>IF('Mål 3'!$K$16="",0,'Mål 3'!$K$16)</f>
        <v>0</v>
      </c>
      <c r="H82" s="167"/>
      <c r="I82" s="168"/>
      <c r="T82" s="41"/>
      <c r="U82" s="41"/>
      <c r="V82"/>
      <c r="W82" s="57"/>
      <c r="X82" s="57"/>
      <c r="Y82" s="57"/>
      <c r="Z82" s="57"/>
      <c r="AC82" s="57"/>
    </row>
    <row r="83" spans="1:29" x14ac:dyDescent="0.2">
      <c r="A83" s="168"/>
      <c r="B83" s="166"/>
      <c r="C83" s="162" t="s">
        <v>160</v>
      </c>
      <c r="D83" s="179">
        <f>IF('Mål 3'!$C$17="",0,'Mål 3'!$C$17)</f>
        <v>0</v>
      </c>
      <c r="E83" s="179">
        <f>IF('Mål 3'!$I$17="",0,'Mål 3'!$I$17)</f>
        <v>0</v>
      </c>
      <c r="F83" s="179">
        <f>IF('Mål 3'!$J$17="",0,'Mål 3'!$J$17)</f>
        <v>0</v>
      </c>
      <c r="G83" s="174">
        <f>IF('Mål 3'!$K$17="",0,'Mål 3'!$K$17)</f>
        <v>0</v>
      </c>
      <c r="H83" s="167"/>
      <c r="I83" s="168"/>
      <c r="T83" s="41"/>
      <c r="U83" s="41"/>
      <c r="V83"/>
      <c r="W83" s="57"/>
      <c r="X83" s="57"/>
      <c r="Y83" s="57"/>
      <c r="Z83" s="57"/>
      <c r="AC83" s="57"/>
    </row>
    <row r="84" spans="1:29" x14ac:dyDescent="0.2">
      <c r="A84" s="168"/>
      <c r="B84" s="166"/>
      <c r="C84" s="162" t="s">
        <v>160</v>
      </c>
      <c r="D84" s="179">
        <f>IF('Mål 3'!$C$18="",0,'Mål 3'!$C$18)</f>
        <v>0</v>
      </c>
      <c r="E84" s="179">
        <f>IF('Mål 3'!$I$18="",0,'Mål 3'!$I$18)</f>
        <v>0</v>
      </c>
      <c r="F84" s="179">
        <f>IF('Mål 3'!$J$18="",0,'Mål 3'!$J$18)</f>
        <v>0</v>
      </c>
      <c r="G84" s="174">
        <f>IF('Mål 3'!$K$18="",0,'Mål 3'!$K$18)</f>
        <v>0</v>
      </c>
      <c r="H84" s="167"/>
      <c r="I84" s="168"/>
      <c r="T84" s="41"/>
      <c r="U84" s="41"/>
      <c r="V84"/>
      <c r="W84" s="57"/>
      <c r="X84" s="57"/>
      <c r="Y84" s="57"/>
      <c r="Z84" s="57"/>
      <c r="AC84" s="57"/>
    </row>
    <row r="85" spans="1:29" x14ac:dyDescent="0.2">
      <c r="A85" s="168"/>
      <c r="B85" s="166"/>
      <c r="C85" s="162" t="s">
        <v>160</v>
      </c>
      <c r="D85" s="179">
        <f>IF('Mål 3'!$C$19="",0,'Mål 3'!$C$19)</f>
        <v>0</v>
      </c>
      <c r="E85" s="179">
        <f>IF('Mål 3'!$I$19="",0,'Mål 3'!$I$19)</f>
        <v>0</v>
      </c>
      <c r="F85" s="179">
        <f>IF('Mål 3'!$J$19="",0,'Mål 3'!$J$19)</f>
        <v>0</v>
      </c>
      <c r="G85" s="174">
        <f>IF('Mål 3'!$K$19="",0,'Mål 3'!$K$19)</f>
        <v>0</v>
      </c>
      <c r="H85" s="167"/>
      <c r="I85" s="168"/>
      <c r="T85" s="41"/>
      <c r="U85" s="41"/>
      <c r="V85" s="41"/>
      <c r="W85" s="57"/>
      <c r="X85" s="57"/>
      <c r="Y85" s="57"/>
      <c r="Z85" s="57"/>
      <c r="AC85" s="57"/>
    </row>
    <row r="86" spans="1:29" x14ac:dyDescent="0.2">
      <c r="A86" s="168"/>
      <c r="B86" s="166"/>
      <c r="C86" s="162" t="s">
        <v>160</v>
      </c>
      <c r="D86" s="179">
        <f>IF('Mål 3'!$C$20="",0,'Mål 3'!$C$20)</f>
        <v>0</v>
      </c>
      <c r="E86" s="179">
        <f>IF('Mål 3'!$I$20="",0,'Mål 3'!$I$20)</f>
        <v>0</v>
      </c>
      <c r="F86" s="179">
        <f>IF('Mål 3'!$J$20="",0,'Mål 3'!$J$20)</f>
        <v>0</v>
      </c>
      <c r="G86" s="174">
        <f>IF('Mål 3'!$K$20="",0,'Mål 3'!$K$20)</f>
        <v>0</v>
      </c>
      <c r="H86" s="167"/>
      <c r="I86" s="168"/>
      <c r="T86" s="41"/>
      <c r="U86" s="41"/>
      <c r="V86" s="41"/>
      <c r="W86" s="57"/>
      <c r="X86" s="57"/>
      <c r="Y86" s="57"/>
      <c r="Z86" s="57"/>
    </row>
    <row r="87" spans="1:29" x14ac:dyDescent="0.2">
      <c r="A87" s="168"/>
      <c r="B87" s="166"/>
      <c r="C87" s="162" t="s">
        <v>160</v>
      </c>
      <c r="D87" s="179">
        <f>IF('Mål 3'!$C$21="",0,'Mål 3'!$C$21)</f>
        <v>0</v>
      </c>
      <c r="E87" s="179">
        <f>IF('Mål 3'!$I$21="",0,'Mål 3'!$I$21)</f>
        <v>0</v>
      </c>
      <c r="F87" s="179">
        <f>IF('Mål 3'!$J$21="",0,'Mål 3'!$J$21)</f>
        <v>0</v>
      </c>
      <c r="G87" s="174">
        <f>IF('Mål 3'!$K$21="",0,'Mål 3'!$K$21)</f>
        <v>0</v>
      </c>
      <c r="H87" s="167"/>
      <c r="I87" s="168"/>
      <c r="T87" s="41"/>
      <c r="U87" s="41"/>
      <c r="V87" s="41"/>
      <c r="W87" s="57"/>
      <c r="X87" s="57"/>
      <c r="Y87" s="57"/>
      <c r="Z87" s="57"/>
    </row>
    <row r="88" spans="1:29" x14ac:dyDescent="0.2">
      <c r="A88" s="168"/>
      <c r="B88" s="166"/>
      <c r="C88" s="162" t="s">
        <v>160</v>
      </c>
      <c r="D88" s="179">
        <f>IF('Mål 3'!$C$22="",0,'Mål 3'!$C$22)</f>
        <v>0</v>
      </c>
      <c r="E88" s="179">
        <f>IF('Mål 3'!$I$22="",0,'Mål 3'!$I$22)</f>
        <v>0</v>
      </c>
      <c r="F88" s="179">
        <f>IF('Mål 3'!$J$22="",0,'Mål 3'!$J$22)</f>
        <v>0</v>
      </c>
      <c r="G88" s="174">
        <f>IF('Mål 3'!$K$22="",0,'Mål 3'!$K$22)</f>
        <v>0</v>
      </c>
      <c r="H88" s="167"/>
      <c r="I88" s="168"/>
      <c r="T88" s="41"/>
      <c r="U88" s="41"/>
      <c r="V88" s="41"/>
      <c r="W88" s="57"/>
      <c r="X88" s="57"/>
      <c r="Y88" s="57"/>
      <c r="Z88" s="57"/>
    </row>
    <row r="89" spans="1:29" x14ac:dyDescent="0.2">
      <c r="A89" s="168"/>
      <c r="B89" s="166"/>
      <c r="C89" s="162" t="s">
        <v>160</v>
      </c>
      <c r="D89" s="179">
        <f>IF('Mål 3'!$C$23="",0,'Mål 3'!$C$23)</f>
        <v>0</v>
      </c>
      <c r="E89" s="179">
        <f>IF('Mål 3'!$I$23="",0,'Mål 3'!$I$23)</f>
        <v>0</v>
      </c>
      <c r="F89" s="179">
        <f>IF('Mål 3'!$J$23="",0,'Mål 3'!$J$23)</f>
        <v>0</v>
      </c>
      <c r="G89" s="174">
        <f>IF('Mål 3'!$K$23="",0,'Mål 3'!$K$23)</f>
        <v>0</v>
      </c>
      <c r="H89" s="167"/>
      <c r="I89" s="168"/>
      <c r="T89" s="41"/>
      <c r="U89" s="41"/>
      <c r="V89" s="41"/>
      <c r="W89" s="57"/>
      <c r="X89" s="57"/>
      <c r="Y89" s="57"/>
      <c r="Z89" s="57"/>
    </row>
    <row r="90" spans="1:29" x14ac:dyDescent="0.2">
      <c r="A90" s="168"/>
      <c r="B90" s="166"/>
      <c r="C90" s="162" t="s">
        <v>160</v>
      </c>
      <c r="D90" s="179">
        <f>IF('Mål 3'!$C$24="",0,'Mål 3'!$C$24)</f>
        <v>0</v>
      </c>
      <c r="E90" s="179">
        <f>IF('Mål 3'!$I$24="",0,'Mål 3'!$I$24)</f>
        <v>0</v>
      </c>
      <c r="F90" s="179">
        <f>IF('Mål 3'!$J$24="",0,'Mål 3'!$J$24)</f>
        <v>0</v>
      </c>
      <c r="G90" s="174">
        <f>IF('Mål 3'!$K$24="",0,'Mål 3'!$K$24)</f>
        <v>0</v>
      </c>
      <c r="H90" s="167"/>
      <c r="I90" s="168"/>
      <c r="T90" s="41"/>
      <c r="U90" s="41"/>
      <c r="V90" s="41"/>
      <c r="W90" s="57"/>
      <c r="X90" s="57"/>
    </row>
    <row r="91" spans="1:29" x14ac:dyDescent="0.2">
      <c r="A91" s="168"/>
      <c r="B91" s="166"/>
      <c r="C91" s="162" t="s">
        <v>160</v>
      </c>
      <c r="D91" s="179">
        <f>IF('Mål 3'!$C$25="",0,'Mål 3'!$C$25)</f>
        <v>0</v>
      </c>
      <c r="E91" s="179">
        <f>IF('Mål 3'!$I$25="",0,'Mål 3'!$I$25)</f>
        <v>0</v>
      </c>
      <c r="F91" s="179">
        <f>IF('Mål 3'!$J$25="",0,'Mål 3'!$J$25)</f>
        <v>0</v>
      </c>
      <c r="G91" s="174">
        <f>IF('Mål 3'!$K$25="",0,'Mål 3'!$K$25)</f>
        <v>0</v>
      </c>
      <c r="H91" s="167"/>
      <c r="I91" s="168"/>
      <c r="T91" s="41"/>
      <c r="U91" s="41"/>
      <c r="V91" s="41"/>
      <c r="W91" s="57"/>
      <c r="X91" s="57"/>
    </row>
    <row r="92" spans="1:29" x14ac:dyDescent="0.2">
      <c r="A92" s="168"/>
      <c r="B92" s="166"/>
      <c r="C92" s="162" t="s">
        <v>160</v>
      </c>
      <c r="D92" s="179">
        <f>IF('Mål 3'!$C$26="",0,'Mål 3'!$C$26)</f>
        <v>0</v>
      </c>
      <c r="E92" s="179">
        <f>IF('Mål 3'!$I$26="",0,'Mål 3'!$I$26)</f>
        <v>0</v>
      </c>
      <c r="F92" s="179">
        <f>IF('Mål 3'!$J$26="",0,'Mål 3'!$J$26)</f>
        <v>0</v>
      </c>
      <c r="G92" s="174">
        <f>IF('Mål 3'!$K$26="",0,'Mål 3'!$K$26)</f>
        <v>0</v>
      </c>
      <c r="H92" s="167"/>
      <c r="I92" s="168"/>
      <c r="T92" s="41"/>
      <c r="U92" s="41"/>
      <c r="V92" s="41"/>
      <c r="W92" s="41"/>
    </row>
    <row r="93" spans="1:29" x14ac:dyDescent="0.2">
      <c r="A93" s="168"/>
      <c r="B93" s="166"/>
      <c r="C93" s="162" t="s">
        <v>160</v>
      </c>
      <c r="D93" s="180">
        <f>IF('Mål 3'!$C$27="",0,'Mål 3'!$C$27)</f>
        <v>0</v>
      </c>
      <c r="E93" s="180">
        <f>IF('Mål 3'!$I$27="",0,'Mål 3'!$I$27)</f>
        <v>0</v>
      </c>
      <c r="F93" s="180">
        <f>IF('Mål 3'!$J$27="",0,'Mål 3'!$J$27)</f>
        <v>0</v>
      </c>
      <c r="G93" s="175">
        <f>IF('Mål 3'!$K$27="",0,'Mål 3'!$K$27)</f>
        <v>0</v>
      </c>
      <c r="H93" s="167"/>
      <c r="I93" s="168"/>
      <c r="T93" s="41"/>
      <c r="U93" s="41"/>
      <c r="V93" s="41"/>
      <c r="W93" s="41"/>
    </row>
    <row r="94" spans="1:29" x14ac:dyDescent="0.2">
      <c r="A94" s="168"/>
      <c r="B94" s="166"/>
      <c r="C94" s="161" t="s">
        <v>161</v>
      </c>
      <c r="D94" s="173">
        <f>IF('Mål 4'!$C$8="",0,'Mål 4'!$C$8)</f>
        <v>0</v>
      </c>
      <c r="E94" s="173">
        <f>IF('Mål 4'!$I$8="",0,'Mål 4'!$I$8)</f>
        <v>0</v>
      </c>
      <c r="F94" s="173">
        <f>IF('Mål 4'!$J$8="",0,'Mål 4'!$J$8)</f>
        <v>0</v>
      </c>
      <c r="G94" s="172">
        <f>IF('Mål 4'!$K$8="",0,'Mål 4'!$K$8)</f>
        <v>0</v>
      </c>
      <c r="H94" s="167"/>
      <c r="I94" s="168"/>
      <c r="T94" s="41"/>
      <c r="U94" s="41"/>
      <c r="V94" s="41"/>
      <c r="W94" s="41"/>
    </row>
    <row r="95" spans="1:29" x14ac:dyDescent="0.2">
      <c r="A95" s="168"/>
      <c r="B95" s="166"/>
      <c r="C95" s="162" t="s">
        <v>161</v>
      </c>
      <c r="D95" s="179">
        <f>IF('Mål 4'!$C$9="",0,'Mål 4'!$C$9)</f>
        <v>0</v>
      </c>
      <c r="E95" s="179">
        <f>IF('Mål 4'!$I$9="",0,'Mål 4'!$I$9)</f>
        <v>0</v>
      </c>
      <c r="F95" s="179">
        <f>IF('Mål 4'!$J$9="",0,'Mål 4'!$J$9)</f>
        <v>0</v>
      </c>
      <c r="G95" s="174">
        <f>IF('Mål 4'!$K$9="",0,'Mål 4'!$K$9)</f>
        <v>0</v>
      </c>
      <c r="H95" s="167"/>
      <c r="I95" s="168"/>
      <c r="T95" s="41"/>
      <c r="U95" s="41"/>
      <c r="V95" s="41"/>
      <c r="W95" s="41"/>
    </row>
    <row r="96" spans="1:29" x14ac:dyDescent="0.2">
      <c r="A96" s="168"/>
      <c r="B96" s="166"/>
      <c r="C96" s="162" t="s">
        <v>161</v>
      </c>
      <c r="D96" s="179">
        <f>IF('Mål 4'!$C$10="",0,'Mål 4'!$C$10)</f>
        <v>0</v>
      </c>
      <c r="E96" s="179">
        <f>IF('Mål 4'!$I$10="",0,'Mål 4'!$I$10)</f>
        <v>0</v>
      </c>
      <c r="F96" s="179">
        <f>IF('Mål 4'!$J$10="",0,'Mål 4'!$J$10)</f>
        <v>0</v>
      </c>
      <c r="G96" s="174">
        <f>IF('Mål 4'!$K$10="",0,'Mål 4'!$K$10)</f>
        <v>0</v>
      </c>
      <c r="H96" s="167"/>
      <c r="I96" s="168"/>
      <c r="W96" s="41"/>
    </row>
    <row r="97" spans="1:23" x14ac:dyDescent="0.2">
      <c r="A97" s="168"/>
      <c r="B97" s="166"/>
      <c r="C97" s="162" t="s">
        <v>161</v>
      </c>
      <c r="D97" s="179">
        <f>IF('Mål 4'!$C$11="",0,'Mål 4'!$C71)</f>
        <v>0</v>
      </c>
      <c r="E97" s="179">
        <f>IF('Mål 4'!$I$11="",0,'Mål 4'!$I71)</f>
        <v>0</v>
      </c>
      <c r="F97" s="179">
        <f>IF('Mål 4'!$J$11="",0,'Mål 4'!$J71)</f>
        <v>0</v>
      </c>
      <c r="G97" s="174">
        <f>IF('Mål 4'!$K$11="",0,'Mål 4'!$K71)</f>
        <v>0</v>
      </c>
      <c r="H97" s="167"/>
      <c r="I97" s="168"/>
      <c r="W97" s="41"/>
    </row>
    <row r="98" spans="1:23" x14ac:dyDescent="0.2">
      <c r="A98" s="168"/>
      <c r="B98" s="166"/>
      <c r="C98" s="162" t="s">
        <v>161</v>
      </c>
      <c r="D98" s="179">
        <f>IF('Mål 4'!$C$12="",0,'Mål 4'!$C$12)</f>
        <v>0</v>
      </c>
      <c r="E98" s="179">
        <f>IF('Mål 4'!$I$12="",0,'Mål 4'!$I$12)</f>
        <v>0</v>
      </c>
      <c r="F98" s="179">
        <f>IF('Mål 4'!$J$12="",0,'Mål 4'!$J$12)</f>
        <v>0</v>
      </c>
      <c r="G98" s="174">
        <f>IF('Mål 4'!$K$12="",0,'Mål 4'!$K$12)</f>
        <v>0</v>
      </c>
      <c r="H98" s="167"/>
      <c r="I98" s="168"/>
      <c r="W98" s="41"/>
    </row>
    <row r="99" spans="1:23" x14ac:dyDescent="0.2">
      <c r="A99" s="168"/>
      <c r="B99" s="166"/>
      <c r="C99" s="162" t="s">
        <v>161</v>
      </c>
      <c r="D99" s="179">
        <f>IF('Mål 4'!$C$13="",0,'Mål 4'!$C$13)</f>
        <v>0</v>
      </c>
      <c r="E99" s="179">
        <f>IF('Mål 4'!$I$13="",0,'Mål 4'!$I$13)</f>
        <v>0</v>
      </c>
      <c r="F99" s="179">
        <f>IF('Mål 4'!$J$13="",0,'Mål 4'!$J$13)</f>
        <v>0</v>
      </c>
      <c r="G99" s="174">
        <f>IF('Mål 4'!$K$13="",0,'Mål 4'!$K$13)</f>
        <v>0</v>
      </c>
      <c r="H99" s="167"/>
      <c r="I99" s="168"/>
      <c r="W99" s="41"/>
    </row>
    <row r="100" spans="1:23" x14ac:dyDescent="0.2">
      <c r="A100" s="168"/>
      <c r="B100" s="166"/>
      <c r="C100" s="162" t="s">
        <v>161</v>
      </c>
      <c r="D100" s="179">
        <f>IF('Mål 4'!$C$14="",0,'Mål 4'!$C$14)</f>
        <v>0</v>
      </c>
      <c r="E100" s="179">
        <f>IF('Mål 4'!$I$14="",0,'Mål 4'!$I$14)</f>
        <v>0</v>
      </c>
      <c r="F100" s="179">
        <f>IF('Mål 4'!$J$14="",0,'Mål 4'!$J$14)</f>
        <v>0</v>
      </c>
      <c r="G100" s="174">
        <f>IF('Mål 4'!$K$14="",0,'Mål 4'!$K$14)</f>
        <v>0</v>
      </c>
      <c r="H100" s="167"/>
      <c r="I100" s="168"/>
      <c r="W100" s="41"/>
    </row>
    <row r="101" spans="1:23" x14ac:dyDescent="0.2">
      <c r="A101" s="168"/>
      <c r="B101" s="166"/>
      <c r="C101" s="162" t="s">
        <v>161</v>
      </c>
      <c r="D101" s="179">
        <f>IF('Mål 4'!$C$15="",0,'Mål 4'!$C$15)</f>
        <v>0</v>
      </c>
      <c r="E101" s="179">
        <f>IF('Mål 4'!$I$15="",0,'Mål 4'!$I$15)</f>
        <v>0</v>
      </c>
      <c r="F101" s="179">
        <f>IF('Mål 4'!$J$15="",0,'Mål 4'!$J$15)</f>
        <v>0</v>
      </c>
      <c r="G101" s="174">
        <f>IF('Mål 4'!$K$15="",0,'Mål 4'!$K$15)</f>
        <v>0</v>
      </c>
      <c r="H101" s="167"/>
      <c r="I101" s="168"/>
      <c r="W101" s="41"/>
    </row>
    <row r="102" spans="1:23" x14ac:dyDescent="0.2">
      <c r="A102" s="168"/>
      <c r="B102" s="166"/>
      <c r="C102" s="162" t="s">
        <v>161</v>
      </c>
      <c r="D102" s="179">
        <f>IF('Mål 4'!$C$16="",0,'Mål 4'!$C$16)</f>
        <v>0</v>
      </c>
      <c r="E102" s="179">
        <f>IF('Mål 4'!$I$16="",0,'Mål 4'!$I$16)</f>
        <v>0</v>
      </c>
      <c r="F102" s="179">
        <f>IF('Mål 4'!$J$16="",0,'Mål 4'!$J$16)</f>
        <v>0</v>
      </c>
      <c r="G102" s="174">
        <f>IF('Mål 4'!$K$16="",0,'Mål 4'!$K$16)</f>
        <v>0</v>
      </c>
      <c r="H102" s="167"/>
      <c r="I102" s="168"/>
      <c r="W102" s="41"/>
    </row>
    <row r="103" spans="1:23" x14ac:dyDescent="0.2">
      <c r="A103" s="168"/>
      <c r="B103" s="166"/>
      <c r="C103" s="162" t="s">
        <v>161</v>
      </c>
      <c r="D103" s="179">
        <f>IF('Mål 4'!$C$17="",0,'Mål 4'!$C$17)</f>
        <v>0</v>
      </c>
      <c r="E103" s="179">
        <f>IF('Mål 4'!$I$17="",0,'Mål 4'!$I$17)</f>
        <v>0</v>
      </c>
      <c r="F103" s="179">
        <f>IF('Mål 4'!$J$17="",0,'Mål 4'!$J$17)</f>
        <v>0</v>
      </c>
      <c r="G103" s="174">
        <f>IF('Mål 4'!$K$17="",0,'Mål 4'!$K$17)</f>
        <v>0</v>
      </c>
      <c r="H103" s="167"/>
      <c r="I103" s="168"/>
    </row>
    <row r="104" spans="1:23" x14ac:dyDescent="0.2">
      <c r="A104" s="168"/>
      <c r="B104" s="166"/>
      <c r="C104" s="162" t="s">
        <v>161</v>
      </c>
      <c r="D104" s="179">
        <f>IF('Mål 4'!$C$18="",0,'Mål 4'!$C$18)</f>
        <v>0</v>
      </c>
      <c r="E104" s="179">
        <f>IF('Mål 4'!$I$18="",0,'Mål 4'!$I$18)</f>
        <v>0</v>
      </c>
      <c r="F104" s="179">
        <f>IF('Mål 4'!$J$18="",0,'Mål 4'!$J$18)</f>
        <v>0</v>
      </c>
      <c r="G104" s="174">
        <f>IF('Mål 4'!$K$18="",0,'Mål 4'!$K$18)</f>
        <v>0</v>
      </c>
      <c r="H104" s="167"/>
      <c r="I104" s="168"/>
    </row>
    <row r="105" spans="1:23" x14ac:dyDescent="0.2">
      <c r="A105" s="168"/>
      <c r="B105" s="166"/>
      <c r="C105" s="162" t="s">
        <v>161</v>
      </c>
      <c r="D105" s="179">
        <f>IF('Mål 4'!$C$19="",0,'Mål 4'!$C$19)</f>
        <v>0</v>
      </c>
      <c r="E105" s="179">
        <f>IF('Mål 4'!$I$19="",0,'Mål 4'!$I$19)</f>
        <v>0</v>
      </c>
      <c r="F105" s="179">
        <f>IF('Mål 4'!$J$19="",0,'Mål 4'!$J$19)</f>
        <v>0</v>
      </c>
      <c r="G105" s="174">
        <f>IF('Mål 4'!$K$19="",0,'Mål 4'!$K$19)</f>
        <v>0</v>
      </c>
      <c r="H105" s="167"/>
      <c r="I105" s="168"/>
    </row>
    <row r="106" spans="1:23" x14ac:dyDescent="0.2">
      <c r="A106" s="168"/>
      <c r="B106" s="166"/>
      <c r="C106" s="162" t="s">
        <v>161</v>
      </c>
      <c r="D106" s="179">
        <f>IF('Mål 4'!$C$20="",0,'Mål 4'!$C$20)</f>
        <v>0</v>
      </c>
      <c r="E106" s="179">
        <f>IF('Mål 4'!$I$20="",0,'Mål 4'!$I$20)</f>
        <v>0</v>
      </c>
      <c r="F106" s="179">
        <f>IF('Mål 4'!$J$20="",0,'Mål 4'!$J$20)</f>
        <v>0</v>
      </c>
      <c r="G106" s="174">
        <f>IF('Mål 4'!$K$20="",0,'Mål 4'!$K$20)</f>
        <v>0</v>
      </c>
      <c r="H106" s="167"/>
      <c r="I106" s="168"/>
    </row>
    <row r="107" spans="1:23" x14ac:dyDescent="0.2">
      <c r="A107" s="168"/>
      <c r="B107" s="166"/>
      <c r="C107" s="162" t="s">
        <v>161</v>
      </c>
      <c r="D107" s="179">
        <f>IF('Mål 4'!$C$21="",0,'Mål 4'!$C$21)</f>
        <v>0</v>
      </c>
      <c r="E107" s="179">
        <f>IF('Mål 4'!$I$21="",0,'Mål 4'!$I$21)</f>
        <v>0</v>
      </c>
      <c r="F107" s="179">
        <f>IF('Mål 4'!$J$21="",0,'Mål 4'!$J$21)</f>
        <v>0</v>
      </c>
      <c r="G107" s="174">
        <f>IF('Mål 4'!$K$21="",0,'Mål 4'!$K$21)</f>
        <v>0</v>
      </c>
      <c r="H107" s="167"/>
      <c r="I107" s="168"/>
    </row>
    <row r="108" spans="1:23" x14ac:dyDescent="0.2">
      <c r="A108" s="168"/>
      <c r="B108" s="166"/>
      <c r="C108" s="162" t="s">
        <v>161</v>
      </c>
      <c r="D108" s="179">
        <f>IF('Mål 4'!$C$22="",0,'Mål 4'!$C$22)</f>
        <v>0</v>
      </c>
      <c r="E108" s="179">
        <f>IF('Mål 4'!$I$22="",0,'Mål 4'!$I$22)</f>
        <v>0</v>
      </c>
      <c r="F108" s="179">
        <f>IF('Mål 4'!$J$22="",0,'Mål 4'!$J$22)</f>
        <v>0</v>
      </c>
      <c r="G108" s="174">
        <f>IF('Mål 4'!$K$22="",0,'Mål 4'!$K$22)</f>
        <v>0</v>
      </c>
      <c r="H108" s="167"/>
      <c r="I108" s="168"/>
    </row>
    <row r="109" spans="1:23" x14ac:dyDescent="0.2">
      <c r="A109" s="168"/>
      <c r="B109" s="166"/>
      <c r="C109" s="162" t="s">
        <v>161</v>
      </c>
      <c r="D109" s="179">
        <f>IF('Mål 4'!$C$23="",0,'Mål 4'!$C$23)</f>
        <v>0</v>
      </c>
      <c r="E109" s="179">
        <f>IF('Mål 4'!$I$23="",0,'Mål 4'!$I$23)</f>
        <v>0</v>
      </c>
      <c r="F109" s="179">
        <f>IF('Mål 4'!$J$23="",0,'Mål 4'!$J$23)</f>
        <v>0</v>
      </c>
      <c r="G109" s="174">
        <f>IF('Mål 4'!$K$23="",0,'Mål 4'!$K$23)</f>
        <v>0</v>
      </c>
      <c r="H109" s="167"/>
      <c r="I109" s="168"/>
    </row>
    <row r="110" spans="1:23" x14ac:dyDescent="0.2">
      <c r="A110" s="168"/>
      <c r="B110" s="166"/>
      <c r="C110" s="162" t="s">
        <v>161</v>
      </c>
      <c r="D110" s="179">
        <f>IF('Mål 4'!$C$24="",0,'Mål 4'!$C$24)</f>
        <v>0</v>
      </c>
      <c r="E110" s="179">
        <f>IF('Mål 4'!$I$24="",0,'Mål 4'!$I$24)</f>
        <v>0</v>
      </c>
      <c r="F110" s="179">
        <f>IF('Mål 4'!$J$24="",0,'Mål 4'!$J$24)</f>
        <v>0</v>
      </c>
      <c r="G110" s="174">
        <f>IF('Mål 4'!$K$24="",0,'Mål 4'!$K$24)</f>
        <v>0</v>
      </c>
      <c r="H110" s="167"/>
      <c r="I110" s="168"/>
    </row>
    <row r="111" spans="1:23" x14ac:dyDescent="0.2">
      <c r="A111" s="168"/>
      <c r="B111" s="166"/>
      <c r="C111" s="162" t="s">
        <v>161</v>
      </c>
      <c r="D111" s="179">
        <f>IF('Mål 4'!$C$25="",0,'Mål 4'!$C$25)</f>
        <v>0</v>
      </c>
      <c r="E111" s="179">
        <f>IF('Mål 4'!$I$25="",0,'Mål 4'!$I$25)</f>
        <v>0</v>
      </c>
      <c r="F111" s="179">
        <f>IF('Mål 4'!$J$25="",0,'Mål 4'!$J$25)</f>
        <v>0</v>
      </c>
      <c r="G111" s="174">
        <f>IF('Mål 4'!$K$25="",0,'Mål 4'!$K$25)</f>
        <v>0</v>
      </c>
      <c r="H111" s="167"/>
      <c r="I111" s="168"/>
    </row>
    <row r="112" spans="1:23" x14ac:dyDescent="0.2">
      <c r="A112" s="168"/>
      <c r="B112" s="166"/>
      <c r="C112" s="162" t="s">
        <v>161</v>
      </c>
      <c r="D112" s="179">
        <f>IF('Mål 4'!$C$26="",0,'Mål 4'!$C$26)</f>
        <v>0</v>
      </c>
      <c r="E112" s="179">
        <f>IF('Mål 4'!$I$26="",0,'Mål 4'!$I$26)</f>
        <v>0</v>
      </c>
      <c r="F112" s="179">
        <f>IF('Mål 4'!$J$26="",0,'Mål 4'!$J$26)</f>
        <v>0</v>
      </c>
      <c r="G112" s="174">
        <f>IF('Mål 4'!$K$26="",0,'Mål 4'!$K$26)</f>
        <v>0</v>
      </c>
      <c r="H112" s="167"/>
      <c r="I112" s="168"/>
    </row>
    <row r="113" spans="1:9" x14ac:dyDescent="0.2">
      <c r="A113" s="168"/>
      <c r="B113" s="166"/>
      <c r="C113" s="163" t="s">
        <v>161</v>
      </c>
      <c r="D113" s="180">
        <f>IF('Mål 4'!$C$27="",0,'Mål 4'!$C$27)</f>
        <v>0</v>
      </c>
      <c r="E113" s="180">
        <f>IF('Mål 4'!$I$27="",0,'Mål 4'!$I$27)</f>
        <v>0</v>
      </c>
      <c r="F113" s="180">
        <f>IF('Mål 4'!$J$27="",0,'Mål 4'!$J$27)</f>
        <v>0</v>
      </c>
      <c r="G113" s="175">
        <f>IF('Mål 4'!$K$27="",0,'Mål 4'!$K$27)</f>
        <v>0</v>
      </c>
      <c r="H113" s="167"/>
      <c r="I113" s="168"/>
    </row>
    <row r="114" spans="1:9" x14ac:dyDescent="0.2">
      <c r="A114" s="168"/>
      <c r="B114" s="166"/>
      <c r="C114" s="160" t="s">
        <v>162</v>
      </c>
      <c r="D114" s="173">
        <f>IF('Mål 5'!$C$8="",0,'Mål 5'!$C$8)</f>
        <v>0</v>
      </c>
      <c r="E114" s="173">
        <f>IF('Mål 5'!$I$8="",0,'Mål 5'!$I$8)</f>
        <v>0</v>
      </c>
      <c r="F114" s="173">
        <f>IF('Mål 5'!$J$8="",0,'Mål 5'!$J$8)</f>
        <v>0</v>
      </c>
      <c r="G114" s="172">
        <f>IF('Mål 5'!$K$8="",0,'Mål 5'!$K$8)</f>
        <v>0</v>
      </c>
      <c r="H114" s="167"/>
      <c r="I114" s="168"/>
    </row>
    <row r="115" spans="1:9" x14ac:dyDescent="0.2">
      <c r="A115" s="168"/>
      <c r="B115" s="166"/>
      <c r="C115" s="160" t="s">
        <v>162</v>
      </c>
      <c r="D115" s="179">
        <f>IF('Mål 5'!$C$9="",0,'Mål 5'!$C$9)</f>
        <v>0</v>
      </c>
      <c r="E115" s="179">
        <f>IF('Mål 5'!$I$9="",0,'Mål 5'!$I$9)</f>
        <v>0</v>
      </c>
      <c r="F115" s="179">
        <f>IF('Mål 5'!$J$9="",0,'Mål 5'!$J$9)</f>
        <v>0</v>
      </c>
      <c r="G115" s="174">
        <f>IF('Mål 5'!$K$9="",0,'Mål 5'!$K$9)</f>
        <v>0</v>
      </c>
      <c r="H115" s="167"/>
      <c r="I115" s="168"/>
    </row>
    <row r="116" spans="1:9" x14ac:dyDescent="0.2">
      <c r="A116" s="168"/>
      <c r="B116" s="166"/>
      <c r="C116" s="160" t="s">
        <v>162</v>
      </c>
      <c r="D116" s="179">
        <f>IF('Mål 5'!$C$10="",0,'Mål 5'!$C$10)</f>
        <v>0</v>
      </c>
      <c r="E116" s="179">
        <f>IF('Mål 5'!$I$10="",0,'Mål 5'!$I$10)</f>
        <v>0</v>
      </c>
      <c r="F116" s="179">
        <f>IF('Mål 5'!$J$10="",0,'Mål 5'!$J$10)</f>
        <v>0</v>
      </c>
      <c r="G116" s="174">
        <f>IF('Mål 5'!$K$10="",0,'Mål 5'!$K$10)</f>
        <v>0</v>
      </c>
      <c r="H116" s="167"/>
      <c r="I116" s="168"/>
    </row>
    <row r="117" spans="1:9" x14ac:dyDescent="0.2">
      <c r="A117" s="168"/>
      <c r="B117" s="166"/>
      <c r="C117" s="160" t="s">
        <v>162</v>
      </c>
      <c r="D117" s="179">
        <f>IF('Mål 5'!$C$11="",0,'Mål 5'!$C91)</f>
        <v>0</v>
      </c>
      <c r="E117" s="179">
        <f>IF('Mål 5'!$I$11="",0,'Mål 5'!$I91)</f>
        <v>0</v>
      </c>
      <c r="F117" s="179">
        <f>IF('Mål 5'!$J$11="",0,'Mål 5'!$J91)</f>
        <v>0</v>
      </c>
      <c r="G117" s="174">
        <f>IF('Mål 5'!$K$11="",0,'Mål 5'!$K91)</f>
        <v>0</v>
      </c>
      <c r="H117" s="167"/>
      <c r="I117" s="168"/>
    </row>
    <row r="118" spans="1:9" x14ac:dyDescent="0.2">
      <c r="A118" s="168"/>
      <c r="B118" s="166"/>
      <c r="C118" s="160" t="s">
        <v>162</v>
      </c>
      <c r="D118" s="179">
        <f>IF('Mål 5'!$C$12="",0,'Mål 5'!$C$12)</f>
        <v>0</v>
      </c>
      <c r="E118" s="179">
        <f>IF('Mål 5'!$I$12="",0,'Mål 5'!$I$12)</f>
        <v>0</v>
      </c>
      <c r="F118" s="179">
        <f>IF('Mål 5'!$J$12="",0,'Mål 5'!$J$12)</f>
        <v>0</v>
      </c>
      <c r="G118" s="174">
        <f>IF('Mål 5'!$K$12="",0,'Mål 5'!$K$12)</f>
        <v>0</v>
      </c>
      <c r="H118" s="167"/>
      <c r="I118" s="168"/>
    </row>
    <row r="119" spans="1:9" x14ac:dyDescent="0.2">
      <c r="A119" s="168"/>
      <c r="B119" s="166"/>
      <c r="C119" s="160" t="s">
        <v>162</v>
      </c>
      <c r="D119" s="179">
        <f>IF('Mål 5'!$C$13="",0,'Mål 5'!$C$13)</f>
        <v>0</v>
      </c>
      <c r="E119" s="179">
        <f>IF('Mål 5'!$I$13="",0,'Mål 5'!$I$13)</f>
        <v>0</v>
      </c>
      <c r="F119" s="179">
        <f>IF('Mål 5'!$J$13="",0,'Mål 5'!$J$13)</f>
        <v>0</v>
      </c>
      <c r="G119" s="174">
        <f>IF('Mål 5'!$K$13="",0,'Mål 5'!$K$13)</f>
        <v>0</v>
      </c>
      <c r="H119" s="167"/>
      <c r="I119" s="168"/>
    </row>
    <row r="120" spans="1:9" x14ac:dyDescent="0.2">
      <c r="A120" s="168"/>
      <c r="B120" s="166"/>
      <c r="C120" s="160" t="s">
        <v>162</v>
      </c>
      <c r="D120" s="179">
        <f>IF('Mål 5'!$C$14="",0,'Mål 5'!$C$14)</f>
        <v>0</v>
      </c>
      <c r="E120" s="179">
        <f>IF('Mål 5'!$I$14="",0,'Mål 5'!$I$14)</f>
        <v>0</v>
      </c>
      <c r="F120" s="179">
        <f>IF('Mål 5'!$J$14="",0,'Mål 5'!$J$14)</f>
        <v>0</v>
      </c>
      <c r="G120" s="174">
        <f>IF('Mål 5'!$K$14="",0,'Mål 5'!$K$14)</f>
        <v>0</v>
      </c>
      <c r="H120" s="167"/>
      <c r="I120" s="168"/>
    </row>
    <row r="121" spans="1:9" x14ac:dyDescent="0.2">
      <c r="A121" s="168"/>
      <c r="B121" s="166"/>
      <c r="C121" s="160" t="s">
        <v>162</v>
      </c>
      <c r="D121" s="179">
        <f>IF('Mål 5'!$C$15="",0,'Mål 5'!$C$15)</f>
        <v>0</v>
      </c>
      <c r="E121" s="179">
        <f>IF('Mål 5'!$I$15="",0,'Mål 5'!$I$15)</f>
        <v>0</v>
      </c>
      <c r="F121" s="179">
        <f>IF('Mål 5'!$J$15="",0,'Mål 5'!$J$15)</f>
        <v>0</v>
      </c>
      <c r="G121" s="174">
        <f>IF('Mål 5'!$K$15="",0,'Mål 5'!$K$15)</f>
        <v>0</v>
      </c>
      <c r="H121" s="167"/>
      <c r="I121" s="168"/>
    </row>
    <row r="122" spans="1:9" x14ac:dyDescent="0.2">
      <c r="A122" s="168"/>
      <c r="B122" s="166"/>
      <c r="C122" s="160" t="s">
        <v>162</v>
      </c>
      <c r="D122" s="179">
        <f>IF('Mål 5'!$C$16="",0,'Mål 5'!$C$16)</f>
        <v>0</v>
      </c>
      <c r="E122" s="179">
        <f>IF('Mål 5'!$I$16="",0,'Mål 5'!$I$16)</f>
        <v>0</v>
      </c>
      <c r="F122" s="179">
        <f>IF('Mål 5'!$J$16="",0,'Mål 5'!$J$16)</f>
        <v>0</v>
      </c>
      <c r="G122" s="174">
        <f>IF('Mål 5'!$K$16="",0,'Mål 5'!$K$16)</f>
        <v>0</v>
      </c>
      <c r="H122" s="167"/>
      <c r="I122" s="168"/>
    </row>
    <row r="123" spans="1:9" x14ac:dyDescent="0.2">
      <c r="A123" s="168"/>
      <c r="B123" s="166"/>
      <c r="C123" s="160" t="s">
        <v>162</v>
      </c>
      <c r="D123" s="179">
        <f>IF('Mål 5'!$C$17="",0,'Mål 5'!$C$17)</f>
        <v>0</v>
      </c>
      <c r="E123" s="179">
        <f>IF('Mål 5'!$I$17="",0,'Mål 5'!$I$17)</f>
        <v>0</v>
      </c>
      <c r="F123" s="179">
        <f>IF('Mål 5'!$J$17="",0,'Mål 5'!$J$17)</f>
        <v>0</v>
      </c>
      <c r="G123" s="174">
        <f>IF('Mål 5'!$K$17="",0,'Mål 5'!$K$17)</f>
        <v>0</v>
      </c>
      <c r="H123" s="167"/>
      <c r="I123" s="168"/>
    </row>
    <row r="124" spans="1:9" x14ac:dyDescent="0.2">
      <c r="A124" s="168"/>
      <c r="B124" s="166"/>
      <c r="C124" s="160" t="s">
        <v>162</v>
      </c>
      <c r="D124" s="179">
        <f>IF('Mål 5'!$C$18="",0,'Mål 5'!$C$18)</f>
        <v>0</v>
      </c>
      <c r="E124" s="179">
        <f>IF('Mål 5'!$I$18="",0,'Mål 5'!$I$18)</f>
        <v>0</v>
      </c>
      <c r="F124" s="179">
        <f>IF('Mål 5'!$J$18="",0,'Mål 5'!$J$18)</f>
        <v>0</v>
      </c>
      <c r="G124" s="174">
        <f>IF('Mål 5'!$K$18="",0,'Mål 5'!$K$18)</f>
        <v>0</v>
      </c>
      <c r="H124" s="167"/>
      <c r="I124" s="168"/>
    </row>
    <row r="125" spans="1:9" x14ac:dyDescent="0.2">
      <c r="A125" s="168"/>
      <c r="B125" s="166"/>
      <c r="C125" s="160" t="s">
        <v>162</v>
      </c>
      <c r="D125" s="179">
        <f>IF('Mål 5'!$C$19="",0,'Mål 5'!$C$19)</f>
        <v>0</v>
      </c>
      <c r="E125" s="179">
        <f>IF('Mål 5'!$I$19="",0,'Mål 5'!$I$19)</f>
        <v>0</v>
      </c>
      <c r="F125" s="179">
        <f>IF('Mål 5'!$J$19="",0,'Mål 5'!$J$19)</f>
        <v>0</v>
      </c>
      <c r="G125" s="174">
        <f>IF('Mål 5'!$K$19="",0,'Mål 5'!$K$19)</f>
        <v>0</v>
      </c>
      <c r="H125" s="167"/>
      <c r="I125" s="168"/>
    </row>
    <row r="126" spans="1:9" x14ac:dyDescent="0.2">
      <c r="A126" s="168"/>
      <c r="B126" s="166"/>
      <c r="C126" s="160" t="s">
        <v>162</v>
      </c>
      <c r="D126" s="179">
        <f>IF('Mål 5'!$C$20="",0,'Mål 5'!$C$20)</f>
        <v>0</v>
      </c>
      <c r="E126" s="179">
        <f>IF('Mål 5'!$I$20="",0,'Mål 5'!$I$20)</f>
        <v>0</v>
      </c>
      <c r="F126" s="179">
        <f>IF('Mål 5'!$J$20="",0,'Mål 5'!$J$20)</f>
        <v>0</v>
      </c>
      <c r="G126" s="174">
        <f>IF('Mål 5'!$K$20="",0,'Mål 5'!$K$20)</f>
        <v>0</v>
      </c>
      <c r="H126" s="167"/>
      <c r="I126" s="168"/>
    </row>
    <row r="127" spans="1:9" x14ac:dyDescent="0.2">
      <c r="A127" s="168"/>
      <c r="B127" s="166"/>
      <c r="C127" s="160" t="s">
        <v>162</v>
      </c>
      <c r="D127" s="179">
        <f>IF('Mål 5'!$C$21="",0,'Mål 5'!$C$21)</f>
        <v>0</v>
      </c>
      <c r="E127" s="179">
        <f>IF('Mål 5'!$I$21="",0,'Mål 5'!$I$21)</f>
        <v>0</v>
      </c>
      <c r="F127" s="179">
        <f>IF('Mål 5'!$J$21="",0,'Mål 5'!$J$21)</f>
        <v>0</v>
      </c>
      <c r="G127" s="174">
        <f>IF('Mål 5'!$K$21="",0,'Mål 5'!$K$21)</f>
        <v>0</v>
      </c>
      <c r="H127" s="167"/>
      <c r="I127" s="168"/>
    </row>
    <row r="128" spans="1:9" x14ac:dyDescent="0.2">
      <c r="A128" s="168"/>
      <c r="B128" s="166"/>
      <c r="C128" s="160" t="s">
        <v>162</v>
      </c>
      <c r="D128" s="179">
        <f>IF('Mål 5'!$C$22="",0,'Mål 5'!$C$22)</f>
        <v>0</v>
      </c>
      <c r="E128" s="179">
        <f>IF('Mål 5'!$I$22="",0,'Mål 5'!$I$22)</f>
        <v>0</v>
      </c>
      <c r="F128" s="179">
        <f>IF('Mål 5'!$J$22="",0,'Mål 5'!$J$22)</f>
        <v>0</v>
      </c>
      <c r="G128" s="174">
        <f>IF('Mål 5'!$K$22="",0,'Mål 5'!$K$22)</f>
        <v>0</v>
      </c>
      <c r="H128" s="167"/>
      <c r="I128" s="168"/>
    </row>
    <row r="129" spans="1:9" x14ac:dyDescent="0.2">
      <c r="A129" s="168"/>
      <c r="B129" s="166"/>
      <c r="C129" s="160" t="s">
        <v>162</v>
      </c>
      <c r="D129" s="179">
        <f>IF('Mål 5'!$C$23="",0,'Mål 5'!$C$23)</f>
        <v>0</v>
      </c>
      <c r="E129" s="179">
        <f>IF('Mål 5'!$I$23="",0,'Mål 5'!$I$23)</f>
        <v>0</v>
      </c>
      <c r="F129" s="179">
        <f>IF('Mål 5'!$J$23="",0,'Mål 5'!$J$23)</f>
        <v>0</v>
      </c>
      <c r="G129" s="174">
        <f>IF('Mål 5'!$K$23="",0,'Mål 5'!$K$23)</f>
        <v>0</v>
      </c>
      <c r="H129" s="167"/>
      <c r="I129" s="168"/>
    </row>
    <row r="130" spans="1:9" x14ac:dyDescent="0.2">
      <c r="A130" s="168"/>
      <c r="B130" s="166"/>
      <c r="C130" s="160" t="s">
        <v>162</v>
      </c>
      <c r="D130" s="179">
        <f>IF('Mål 5'!$C$24="",0,'Mål 5'!$C$24)</f>
        <v>0</v>
      </c>
      <c r="E130" s="179">
        <f>IF('Mål 5'!$I$24="",0,'Mål 5'!$I$24)</f>
        <v>0</v>
      </c>
      <c r="F130" s="179">
        <f>IF('Mål 5'!$J$24="",0,'Mål 5'!$J$24)</f>
        <v>0</v>
      </c>
      <c r="G130" s="174">
        <f>IF('Mål 5'!$K$24="",0,'Mål 5'!$K$24)</f>
        <v>0</v>
      </c>
      <c r="H130" s="167"/>
      <c r="I130" s="168"/>
    </row>
    <row r="131" spans="1:9" x14ac:dyDescent="0.2">
      <c r="A131" s="168"/>
      <c r="B131" s="166"/>
      <c r="C131" s="160" t="s">
        <v>162</v>
      </c>
      <c r="D131" s="179">
        <f>IF('Mål 5'!$C$25="",0,'Mål 5'!$C$25)</f>
        <v>0</v>
      </c>
      <c r="E131" s="179">
        <f>IF('Mål 5'!$I$25="",0,'Mål 5'!$I$25)</f>
        <v>0</v>
      </c>
      <c r="F131" s="179">
        <f>IF('Mål 5'!$J$25="",0,'Mål 5'!$J$25)</f>
        <v>0</v>
      </c>
      <c r="G131" s="174">
        <f>IF('Mål 5'!$K$25="",0,'Mål 5'!$K$25)</f>
        <v>0</v>
      </c>
      <c r="H131" s="167"/>
      <c r="I131" s="168"/>
    </row>
    <row r="132" spans="1:9" x14ac:dyDescent="0.2">
      <c r="A132" s="168"/>
      <c r="B132" s="166"/>
      <c r="C132" s="160" t="s">
        <v>162</v>
      </c>
      <c r="D132" s="179">
        <f>IF('Mål 5'!$C$26="",0,'Mål 5'!$C$26)</f>
        <v>0</v>
      </c>
      <c r="E132" s="179">
        <f>IF('Mål 5'!$I$26="",0,'Mål 5'!$I$26)</f>
        <v>0</v>
      </c>
      <c r="F132" s="179">
        <f>IF('Mål 5'!$J$26="",0,'Mål 5'!$J$26)</f>
        <v>0</v>
      </c>
      <c r="G132" s="174">
        <f>IF('Mål 5'!$K$26="",0,'Mål 5'!$K$26)</f>
        <v>0</v>
      </c>
      <c r="H132" s="167"/>
      <c r="I132" s="168"/>
    </row>
    <row r="133" spans="1:9" x14ac:dyDescent="0.2">
      <c r="A133" s="168"/>
      <c r="B133" s="166"/>
      <c r="C133" s="160" t="s">
        <v>162</v>
      </c>
      <c r="D133" s="179">
        <f>IF('Mål 5'!$C$27="",0,'Mål 5'!$C$27)</f>
        <v>0</v>
      </c>
      <c r="E133" s="179">
        <f>IF('Mål 5'!$I$27="",0,'Mål 5'!$I$27)</f>
        <v>0</v>
      </c>
      <c r="F133" s="179">
        <f>IF('Mål 5'!$J$27="",0,'Mål 5'!$J$27)</f>
        <v>0</v>
      </c>
      <c r="G133" s="174">
        <f>IF('Mål 5'!$K$27="",0,'Mål 5'!$K$27)</f>
        <v>0</v>
      </c>
      <c r="H133" s="167"/>
      <c r="I133" s="168"/>
    </row>
    <row r="134" spans="1:9" x14ac:dyDescent="0.2">
      <c r="A134" s="168"/>
      <c r="B134" s="166"/>
      <c r="C134" s="161" t="s">
        <v>163</v>
      </c>
      <c r="D134" s="173">
        <f>IF('Mål 6'!$C$8="",0,'Mål 6'!$C$8)</f>
        <v>0</v>
      </c>
      <c r="E134" s="173">
        <f>IF('Mål 6'!$I$8="",0,'Mål 6'!$I$8)</f>
        <v>0</v>
      </c>
      <c r="F134" s="173">
        <f>IF('Mål 6'!$J$8="",0,'Mål 6'!$J$8)</f>
        <v>0</v>
      </c>
      <c r="G134" s="176">
        <f>IF('Mål 6'!$K$8="",0,'Mål 6'!$K$8)</f>
        <v>0</v>
      </c>
      <c r="H134" s="167"/>
      <c r="I134" s="168"/>
    </row>
    <row r="135" spans="1:9" x14ac:dyDescent="0.2">
      <c r="A135" s="168"/>
      <c r="B135" s="166"/>
      <c r="C135" s="162" t="s">
        <v>163</v>
      </c>
      <c r="D135" s="179">
        <f>IF('Mål 6'!$C$9="",0,'Mål 6'!$C$9)</f>
        <v>0</v>
      </c>
      <c r="E135" s="179">
        <f>IF('Mål 6'!$I$9="",0,'Mål 6'!$I$9)</f>
        <v>0</v>
      </c>
      <c r="F135" s="179">
        <f>IF('Mål 6'!$J$9="",0,'Mål 6'!$J$9)</f>
        <v>0</v>
      </c>
      <c r="G135" s="177">
        <f>IF('Mål 6'!$K$9="",0,'Mål 6'!$K$9)</f>
        <v>0</v>
      </c>
      <c r="H135" s="167"/>
      <c r="I135" s="168"/>
    </row>
    <row r="136" spans="1:9" x14ac:dyDescent="0.2">
      <c r="A136" s="168"/>
      <c r="B136" s="166"/>
      <c r="C136" s="162" t="s">
        <v>163</v>
      </c>
      <c r="D136" s="179">
        <f>IF('Mål 6'!$C$10="",0,'Mål 6'!$C$10)</f>
        <v>0</v>
      </c>
      <c r="E136" s="179">
        <f>IF('Mål 6'!$I$10="",0,'Mål 6'!$I$10)</f>
        <v>0</v>
      </c>
      <c r="F136" s="179">
        <f>IF('Mål 6'!$J$10="",0,'Mål 6'!$J$10)</f>
        <v>0</v>
      </c>
      <c r="G136" s="177">
        <f>IF('Mål 6'!$K$10="",0,'Mål 6'!$K$10)</f>
        <v>0</v>
      </c>
      <c r="H136" s="167"/>
      <c r="I136" s="168"/>
    </row>
    <row r="137" spans="1:9" x14ac:dyDescent="0.2">
      <c r="A137" s="168"/>
      <c r="B137" s="166"/>
      <c r="C137" s="162" t="s">
        <v>163</v>
      </c>
      <c r="D137" s="179">
        <f>IF('Mål 6'!$C$11="",0,'Mål 6'!$C111)</f>
        <v>0</v>
      </c>
      <c r="E137" s="179">
        <f>IF('Mål 6'!$I$11="",0,'Mål 6'!$I111)</f>
        <v>0</v>
      </c>
      <c r="F137" s="179">
        <f>IF('Mål 6'!$J$11="",0,'Mål 6'!$J111)</f>
        <v>0</v>
      </c>
      <c r="G137" s="177">
        <f>IF('Mål 6'!$K$11="",0,'Mål 6'!$K111)</f>
        <v>0</v>
      </c>
      <c r="H137" s="167"/>
      <c r="I137" s="168"/>
    </row>
    <row r="138" spans="1:9" x14ac:dyDescent="0.2">
      <c r="A138" s="168"/>
      <c r="B138" s="166"/>
      <c r="C138" s="162" t="s">
        <v>163</v>
      </c>
      <c r="D138" s="179">
        <f>IF('Mål 6'!$C$12="",0,'Mål 6'!$C$12)</f>
        <v>0</v>
      </c>
      <c r="E138" s="179">
        <f>IF('Mål 6'!$I$12="",0,'Mål 6'!$I$12)</f>
        <v>0</v>
      </c>
      <c r="F138" s="179">
        <f>IF('Mål 6'!$J$12="",0,'Mål 6'!$J$12)</f>
        <v>0</v>
      </c>
      <c r="G138" s="177">
        <f>IF('Mål 6'!$K$12="",0,'Mål 6'!$K$12)</f>
        <v>0</v>
      </c>
      <c r="H138" s="167"/>
      <c r="I138" s="168"/>
    </row>
    <row r="139" spans="1:9" x14ac:dyDescent="0.2">
      <c r="A139" s="168"/>
      <c r="B139" s="166"/>
      <c r="C139" s="162" t="s">
        <v>163</v>
      </c>
      <c r="D139" s="179">
        <f>IF('Mål 6'!$C$13="",0,'Mål 6'!$C$13)</f>
        <v>0</v>
      </c>
      <c r="E139" s="179">
        <f>IF('Mål 6'!$I$13="",0,'Mål 6'!$I$13)</f>
        <v>0</v>
      </c>
      <c r="F139" s="179">
        <f>IF('Mål 6'!$J$13="",0,'Mål 6'!$J$13)</f>
        <v>0</v>
      </c>
      <c r="G139" s="177">
        <f>IF('Mål 6'!$K$13="",0,'Mål 6'!$K$13)</f>
        <v>0</v>
      </c>
      <c r="H139" s="167"/>
      <c r="I139" s="168"/>
    </row>
    <row r="140" spans="1:9" x14ac:dyDescent="0.2">
      <c r="A140" s="168"/>
      <c r="B140" s="166"/>
      <c r="C140" s="162" t="s">
        <v>163</v>
      </c>
      <c r="D140" s="179">
        <f>IF('Mål 6'!$C$14="",0,'Mål 6'!$C$14)</f>
        <v>0</v>
      </c>
      <c r="E140" s="179">
        <f>IF('Mål 6'!$I$14="",0,'Mål 6'!$I$14)</f>
        <v>0</v>
      </c>
      <c r="F140" s="179">
        <f>IF('Mål 6'!$J$14="",0,'Mål 6'!$J$14)</f>
        <v>0</v>
      </c>
      <c r="G140" s="177">
        <f>IF('Mål 6'!$K$14="",0,'Mål 6'!$K$14)</f>
        <v>0</v>
      </c>
      <c r="H140" s="167"/>
      <c r="I140" s="168"/>
    </row>
    <row r="141" spans="1:9" x14ac:dyDescent="0.2">
      <c r="A141" s="168"/>
      <c r="B141" s="166"/>
      <c r="C141" s="162" t="s">
        <v>163</v>
      </c>
      <c r="D141" s="179">
        <f>IF('Mål 6'!$C$15="",0,'Mål 6'!$C$15)</f>
        <v>0</v>
      </c>
      <c r="E141" s="179">
        <f>IF('Mål 6'!$I$15="",0,'Mål 6'!$I$15)</f>
        <v>0</v>
      </c>
      <c r="F141" s="179">
        <f>IF('Mål 6'!$J$15="",0,'Mål 6'!$J$15)</f>
        <v>0</v>
      </c>
      <c r="G141" s="177">
        <f>IF('Mål 6'!$K$15="",0,'Mål 6'!$K$15)</f>
        <v>0</v>
      </c>
      <c r="H141" s="167"/>
      <c r="I141" s="168"/>
    </row>
    <row r="142" spans="1:9" x14ac:dyDescent="0.2">
      <c r="A142" s="168"/>
      <c r="B142" s="166"/>
      <c r="C142" s="162" t="s">
        <v>163</v>
      </c>
      <c r="D142" s="179">
        <f>IF('Mål 6'!$C$16="",0,'Mål 6'!$C$16)</f>
        <v>0</v>
      </c>
      <c r="E142" s="179">
        <f>IF('Mål 6'!$I$16="",0,'Mål 6'!$I$16)</f>
        <v>0</v>
      </c>
      <c r="F142" s="179">
        <f>IF('Mål 6'!$J$16="",0,'Mål 6'!$J$16)</f>
        <v>0</v>
      </c>
      <c r="G142" s="177">
        <f>IF('Mål 6'!$K$16="",0,'Mål 6'!$K$16)</f>
        <v>0</v>
      </c>
      <c r="H142" s="167"/>
      <c r="I142" s="168"/>
    </row>
    <row r="143" spans="1:9" x14ac:dyDescent="0.2">
      <c r="A143" s="168"/>
      <c r="B143" s="166"/>
      <c r="C143" s="162" t="s">
        <v>163</v>
      </c>
      <c r="D143" s="179">
        <f>IF('Mål 6'!$C$17="",0,'Mål 6'!$C$17)</f>
        <v>0</v>
      </c>
      <c r="E143" s="179">
        <f>IF('Mål 6'!$I$17="",0,'Mål 6'!$I$17)</f>
        <v>0</v>
      </c>
      <c r="F143" s="179">
        <f>IF('Mål 6'!$J$17="",0,'Mål 6'!$J$17)</f>
        <v>0</v>
      </c>
      <c r="G143" s="177">
        <f>IF('Mål 6'!$K$17="",0,'Mål 6'!$K$17)</f>
        <v>0</v>
      </c>
      <c r="H143" s="167"/>
      <c r="I143" s="168"/>
    </row>
    <row r="144" spans="1:9" x14ac:dyDescent="0.2">
      <c r="A144" s="168"/>
      <c r="B144" s="166"/>
      <c r="C144" s="162" t="s">
        <v>163</v>
      </c>
      <c r="D144" s="179">
        <f>IF('Mål 6'!$C$18="",0,'Mål 6'!$C$18)</f>
        <v>0</v>
      </c>
      <c r="E144" s="179">
        <f>IF('Mål 6'!$I$18="",0,'Mål 6'!$I$18)</f>
        <v>0</v>
      </c>
      <c r="F144" s="179">
        <f>IF('Mål 6'!$J$18="",0,'Mål 6'!$J$18)</f>
        <v>0</v>
      </c>
      <c r="G144" s="177">
        <f>IF('Mål 6'!$K$18="",0,'Mål 6'!$K$18)</f>
        <v>0</v>
      </c>
      <c r="H144" s="167"/>
      <c r="I144" s="168"/>
    </row>
    <row r="145" spans="1:9" x14ac:dyDescent="0.2">
      <c r="A145" s="168"/>
      <c r="B145" s="166"/>
      <c r="C145" s="162" t="s">
        <v>163</v>
      </c>
      <c r="D145" s="179">
        <f>IF('Mål 6'!$C$19="",0,'Mål 6'!$C$19)</f>
        <v>0</v>
      </c>
      <c r="E145" s="179">
        <f>IF('Mål 6'!$I$19="",0,'Mål 6'!$I$19)</f>
        <v>0</v>
      </c>
      <c r="F145" s="179">
        <f>IF('Mål 6'!$J$19="",0,'Mål 6'!$J$19)</f>
        <v>0</v>
      </c>
      <c r="G145" s="177">
        <f>IF('Mål 6'!$K$19="",0,'Mål 6'!$K$19)</f>
        <v>0</v>
      </c>
      <c r="H145" s="167"/>
      <c r="I145" s="168"/>
    </row>
    <row r="146" spans="1:9" x14ac:dyDescent="0.2">
      <c r="A146" s="168"/>
      <c r="B146" s="166"/>
      <c r="C146" s="162" t="s">
        <v>163</v>
      </c>
      <c r="D146" s="179">
        <f>IF('Mål 6'!$C$20="",0,'Mål 6'!$C$20)</f>
        <v>0</v>
      </c>
      <c r="E146" s="179">
        <f>IF('Mål 6'!$I$20="",0,'Mål 6'!$I$20)</f>
        <v>0</v>
      </c>
      <c r="F146" s="179">
        <f>IF('Mål 6'!$J$20="",0,'Mål 6'!$J$20)</f>
        <v>0</v>
      </c>
      <c r="G146" s="177">
        <f>IF('Mål 6'!$K$20="",0,'Mål 6'!$K$20)</f>
        <v>0</v>
      </c>
      <c r="H146" s="167"/>
      <c r="I146" s="168"/>
    </row>
    <row r="147" spans="1:9" x14ac:dyDescent="0.2">
      <c r="A147" s="168"/>
      <c r="B147" s="166"/>
      <c r="C147" s="162" t="s">
        <v>163</v>
      </c>
      <c r="D147" s="179">
        <f>IF('Mål 6'!$C$21="",0,'Mål 6'!$C$21)</f>
        <v>0</v>
      </c>
      <c r="E147" s="179">
        <f>IF('Mål 6'!$I$21="",0,'Mål 6'!$I$21)</f>
        <v>0</v>
      </c>
      <c r="F147" s="179">
        <f>IF('Mål 6'!$J$21="",0,'Mål 6'!$J$21)</f>
        <v>0</v>
      </c>
      <c r="G147" s="177">
        <f>IF('Mål 6'!$K$21="",0,'Mål 6'!$K$21)</f>
        <v>0</v>
      </c>
      <c r="H147" s="167"/>
      <c r="I147" s="168"/>
    </row>
    <row r="148" spans="1:9" x14ac:dyDescent="0.2">
      <c r="A148" s="168"/>
      <c r="B148" s="166"/>
      <c r="C148" s="162" t="s">
        <v>163</v>
      </c>
      <c r="D148" s="179">
        <f>IF('Mål 6'!$C$22="",0,'Mål 6'!$C$22)</f>
        <v>0</v>
      </c>
      <c r="E148" s="179">
        <f>IF('Mål 6'!$I$22="",0,'Mål 6'!$I$22)</f>
        <v>0</v>
      </c>
      <c r="F148" s="179">
        <f>IF('Mål 6'!$J$22="",0,'Mål 6'!$J$22)</f>
        <v>0</v>
      </c>
      <c r="G148" s="177">
        <f>IF('Mål 6'!$K$22="",0,'Mål 6'!$K$22)</f>
        <v>0</v>
      </c>
      <c r="H148" s="167"/>
      <c r="I148" s="168"/>
    </row>
    <row r="149" spans="1:9" x14ac:dyDescent="0.2">
      <c r="A149" s="168"/>
      <c r="B149" s="166"/>
      <c r="C149" s="162" t="s">
        <v>163</v>
      </c>
      <c r="D149" s="179">
        <f>IF('Mål 6'!$C$23="",0,'Mål 6'!$C$23)</f>
        <v>0</v>
      </c>
      <c r="E149" s="179">
        <f>IF('Mål 6'!$I$23="",0,'Mål 6'!$I$23)</f>
        <v>0</v>
      </c>
      <c r="F149" s="179">
        <f>IF('Mål 6'!$J$23="",0,'Mål 6'!$J$23)</f>
        <v>0</v>
      </c>
      <c r="G149" s="177">
        <f>IF('Mål 6'!$K$23="",0,'Mål 6'!$K$23)</f>
        <v>0</v>
      </c>
      <c r="H149" s="167"/>
      <c r="I149" s="168"/>
    </row>
    <row r="150" spans="1:9" x14ac:dyDescent="0.2">
      <c r="A150" s="168"/>
      <c r="B150" s="166"/>
      <c r="C150" s="162" t="s">
        <v>163</v>
      </c>
      <c r="D150" s="179">
        <f>IF('Mål 6'!$C$24="",0,'Mål 6'!$C$24)</f>
        <v>0</v>
      </c>
      <c r="E150" s="179">
        <f>IF('Mål 6'!$I$24="",0,'Mål 6'!$I$24)</f>
        <v>0</v>
      </c>
      <c r="F150" s="179">
        <f>IF('Mål 6'!$J$24="",0,'Mål 6'!$J$24)</f>
        <v>0</v>
      </c>
      <c r="G150" s="177">
        <f>IF('Mål 6'!$K$24="",0,'Mål 6'!$K$24)</f>
        <v>0</v>
      </c>
      <c r="H150" s="167"/>
      <c r="I150" s="168"/>
    </row>
    <row r="151" spans="1:9" x14ac:dyDescent="0.2">
      <c r="A151" s="168"/>
      <c r="B151" s="166"/>
      <c r="C151" s="162" t="s">
        <v>163</v>
      </c>
      <c r="D151" s="179">
        <f>IF('Mål 6'!$C$25="",0,'Mål 6'!$C$25)</f>
        <v>0</v>
      </c>
      <c r="E151" s="179">
        <f>IF('Mål 6'!$I$25="",0,'Mål 6'!$I$25)</f>
        <v>0</v>
      </c>
      <c r="F151" s="179">
        <f>IF('Mål 6'!$J$25="",0,'Mål 6'!$J$25)</f>
        <v>0</v>
      </c>
      <c r="G151" s="177">
        <f>IF('Mål 6'!$K$25="",0,'Mål 6'!$K$25)</f>
        <v>0</v>
      </c>
      <c r="H151" s="167"/>
      <c r="I151" s="168"/>
    </row>
    <row r="152" spans="1:9" x14ac:dyDescent="0.2">
      <c r="A152" s="168"/>
      <c r="B152" s="166"/>
      <c r="C152" s="162" t="s">
        <v>163</v>
      </c>
      <c r="D152" s="179">
        <f>IF('Mål 6'!$C$26="",0,'Mål 6'!$C$26)</f>
        <v>0</v>
      </c>
      <c r="E152" s="179">
        <f>IF('Mål 6'!$I$26="",0,'Mål 6'!$I$26)</f>
        <v>0</v>
      </c>
      <c r="F152" s="179">
        <f>IF('Mål 6'!$J$26="",0,'Mål 6'!$J$26)</f>
        <v>0</v>
      </c>
      <c r="G152" s="177">
        <f>IF('Mål 6'!$K$26="",0,'Mål 6'!$K$26)</f>
        <v>0</v>
      </c>
      <c r="H152" s="167"/>
      <c r="I152" s="168"/>
    </row>
    <row r="153" spans="1:9" x14ac:dyDescent="0.2">
      <c r="A153" s="168"/>
      <c r="B153" s="166"/>
      <c r="C153" s="163" t="s">
        <v>163</v>
      </c>
      <c r="D153" s="180">
        <f>IF('Mål 6'!$C$27="",0,'Mål 6'!$C$27)</f>
        <v>0</v>
      </c>
      <c r="E153" s="180">
        <f>IF('Mål 6'!$I$27="",0,'Mål 6'!$I$27)</f>
        <v>0</v>
      </c>
      <c r="F153" s="180">
        <f>IF('Mål 6'!$J$27="",0,'Mål 6'!$J$27)</f>
        <v>0</v>
      </c>
      <c r="G153" s="178">
        <f>IF('Mål 6'!$K$27="",0,'Mål 6'!$K$27)</f>
        <v>0</v>
      </c>
      <c r="H153" s="167"/>
      <c r="I153" s="168"/>
    </row>
    <row r="154" spans="1:9" x14ac:dyDescent="0.2">
      <c r="A154" s="168"/>
      <c r="B154" s="166"/>
      <c r="C154" s="161" t="s">
        <v>164</v>
      </c>
      <c r="D154" s="173">
        <f>IF('Mål 7'!$C$8="",0,'Mål 7'!$C$8)</f>
        <v>0</v>
      </c>
      <c r="E154" s="173">
        <f>IF('Mål 7'!$I$8="",0,'Mål 7'!$I$8)</f>
        <v>0</v>
      </c>
      <c r="F154" s="173">
        <f>IF('Mål 7'!$J$8="",0,'Mål 7'!$J$8)</f>
        <v>0</v>
      </c>
      <c r="G154" s="176">
        <f>IF('Mål 7'!$K$8="",0,'Mål 7'!$K$8)</f>
        <v>0</v>
      </c>
      <c r="H154" s="167"/>
      <c r="I154" s="168"/>
    </row>
    <row r="155" spans="1:9" x14ac:dyDescent="0.2">
      <c r="A155" s="168"/>
      <c r="B155" s="166"/>
      <c r="C155" s="162" t="s">
        <v>164</v>
      </c>
      <c r="D155" s="179">
        <f>IF('Mål 7'!$C$9="",0,'Mål 7'!$C$9)</f>
        <v>0</v>
      </c>
      <c r="E155" s="179">
        <f>IF('Mål 7'!$I$9="",0,'Mål 7'!$I$9)</f>
        <v>0</v>
      </c>
      <c r="F155" s="179">
        <f>IF('Mål 7'!$J$9="",0,'Mål 7'!$J$9)</f>
        <v>0</v>
      </c>
      <c r="G155" s="177">
        <f>IF('Mål 7'!$K$9="",0,'Mål 7'!$K$9)</f>
        <v>0</v>
      </c>
      <c r="H155" s="167"/>
      <c r="I155" s="168"/>
    </row>
    <row r="156" spans="1:9" x14ac:dyDescent="0.2">
      <c r="A156" s="168"/>
      <c r="B156" s="166"/>
      <c r="C156" s="162" t="s">
        <v>164</v>
      </c>
      <c r="D156" s="179">
        <f>IF('Mål 7'!$C$10="",0,'Mål 7'!$C$10)</f>
        <v>0</v>
      </c>
      <c r="E156" s="179">
        <f>IF('Mål 7'!$I$10="",0,'Mål 7'!$I$10)</f>
        <v>0</v>
      </c>
      <c r="F156" s="179">
        <f>IF('Mål 7'!$J$10="",0,'Mål 7'!$J$10)</f>
        <v>0</v>
      </c>
      <c r="G156" s="177">
        <f>IF('Mål 7'!$K$10="",0,'Mål 7'!$K$10)</f>
        <v>0</v>
      </c>
      <c r="H156" s="167"/>
      <c r="I156" s="168"/>
    </row>
    <row r="157" spans="1:9" x14ac:dyDescent="0.2">
      <c r="A157" s="168"/>
      <c r="B157" s="166"/>
      <c r="C157" s="162" t="s">
        <v>164</v>
      </c>
      <c r="D157" s="179">
        <f>IF('Mål 7'!$C$11="",0,'Mål 7'!$C131)</f>
        <v>0</v>
      </c>
      <c r="E157" s="179">
        <f>IF('Mål 7'!$I$11="",0,'Mål 7'!$I131)</f>
        <v>0</v>
      </c>
      <c r="F157" s="179">
        <f>IF('Mål 7'!$J$11="",0,'Mål 7'!$J131)</f>
        <v>0</v>
      </c>
      <c r="G157" s="177">
        <f>IF('Mål 7'!$K$11="",0,'Mål 7'!$K131)</f>
        <v>0</v>
      </c>
      <c r="H157" s="167"/>
      <c r="I157" s="168"/>
    </row>
    <row r="158" spans="1:9" x14ac:dyDescent="0.2">
      <c r="A158" s="168"/>
      <c r="B158" s="166"/>
      <c r="C158" s="162" t="s">
        <v>164</v>
      </c>
      <c r="D158" s="179">
        <f>IF('Mål 7'!$C$12="",0,'Mål 7'!$C$12)</f>
        <v>0</v>
      </c>
      <c r="E158" s="179">
        <f>IF('Mål 7'!$I$12="",0,'Mål 7'!$I$12)</f>
        <v>0</v>
      </c>
      <c r="F158" s="179">
        <f>IF('Mål 7'!$J$12="",0,'Mål 7'!$J$12)</f>
        <v>0</v>
      </c>
      <c r="G158" s="177">
        <f>IF('Mål 7'!$K$12="",0,'Mål 7'!$K$12)</f>
        <v>0</v>
      </c>
      <c r="H158" s="167"/>
      <c r="I158" s="168"/>
    </row>
    <row r="159" spans="1:9" x14ac:dyDescent="0.2">
      <c r="A159" s="168"/>
      <c r="B159" s="166"/>
      <c r="C159" s="162" t="s">
        <v>164</v>
      </c>
      <c r="D159" s="179">
        <f>IF('Mål 7'!$C$13="",0,'Mål 7'!$C$13)</f>
        <v>0</v>
      </c>
      <c r="E159" s="179">
        <f>IF('Mål 7'!$I$13="",0,'Mål 7'!$I$13)</f>
        <v>0</v>
      </c>
      <c r="F159" s="179">
        <f>IF('Mål 7'!$J$13="",0,'Mål 7'!$J$13)</f>
        <v>0</v>
      </c>
      <c r="G159" s="177">
        <f>IF('Mål 7'!$K$13="",0,'Mål 7'!$K$13)</f>
        <v>0</v>
      </c>
      <c r="H159" s="167"/>
      <c r="I159" s="168"/>
    </row>
    <row r="160" spans="1:9" x14ac:dyDescent="0.2">
      <c r="A160" s="168"/>
      <c r="B160" s="166"/>
      <c r="C160" s="162" t="s">
        <v>164</v>
      </c>
      <c r="D160" s="179">
        <f>IF('Mål 7'!$C$14="",0,'Mål 7'!$C$14)</f>
        <v>0</v>
      </c>
      <c r="E160" s="179">
        <f>IF('Mål 7'!$I$14="",0,'Mål 7'!$I$14)</f>
        <v>0</v>
      </c>
      <c r="F160" s="179">
        <f>IF('Mål 7'!$J$14="",0,'Mål 7'!$J$14)</f>
        <v>0</v>
      </c>
      <c r="G160" s="177">
        <f>IF('Mål 7'!$K$14="",0,'Mål 7'!$K$14)</f>
        <v>0</v>
      </c>
      <c r="H160" s="167"/>
      <c r="I160" s="168"/>
    </row>
    <row r="161" spans="1:9" x14ac:dyDescent="0.2">
      <c r="A161" s="168"/>
      <c r="B161" s="166"/>
      <c r="C161" s="162" t="s">
        <v>164</v>
      </c>
      <c r="D161" s="179">
        <f>IF('Mål 7'!$C$15="",0,'Mål 7'!$C$15)</f>
        <v>0</v>
      </c>
      <c r="E161" s="179">
        <f>IF('Mål 7'!$I$15="",0,'Mål 7'!$I$15)</f>
        <v>0</v>
      </c>
      <c r="F161" s="179">
        <f>IF('Mål 7'!$J$15="",0,'Mål 7'!$J$15)</f>
        <v>0</v>
      </c>
      <c r="G161" s="177">
        <f>IF('Mål 7'!$K$15="",0,'Mål 7'!$K$15)</f>
        <v>0</v>
      </c>
      <c r="H161" s="167"/>
      <c r="I161" s="168"/>
    </row>
    <row r="162" spans="1:9" x14ac:dyDescent="0.2">
      <c r="A162" s="168"/>
      <c r="B162" s="166"/>
      <c r="C162" s="162" t="s">
        <v>164</v>
      </c>
      <c r="D162" s="179">
        <f>IF('Mål 7'!$C$16="",0,'Mål 7'!$C$16)</f>
        <v>0</v>
      </c>
      <c r="E162" s="179">
        <f>IF('Mål 7'!$I$16="",0,'Mål 7'!$I$16)</f>
        <v>0</v>
      </c>
      <c r="F162" s="179">
        <f>IF('Mål 7'!$J$16="",0,'Mål 7'!$J$16)</f>
        <v>0</v>
      </c>
      <c r="G162" s="177">
        <f>IF('Mål 7'!$K$16="",0,'Mål 7'!$K$16)</f>
        <v>0</v>
      </c>
      <c r="H162" s="167"/>
      <c r="I162" s="168"/>
    </row>
    <row r="163" spans="1:9" x14ac:dyDescent="0.2">
      <c r="A163" s="168"/>
      <c r="B163" s="166"/>
      <c r="C163" s="162" t="s">
        <v>164</v>
      </c>
      <c r="D163" s="179">
        <f>IF('Mål 7'!$C$17="",0,'Mål 7'!$C$17)</f>
        <v>0</v>
      </c>
      <c r="E163" s="179">
        <f>IF('Mål 7'!$I$17="",0,'Mål 7'!$I$17)</f>
        <v>0</v>
      </c>
      <c r="F163" s="179">
        <f>IF('Mål 7'!$J$17="",0,'Mål 7'!$J$17)</f>
        <v>0</v>
      </c>
      <c r="G163" s="177">
        <f>IF('Mål 7'!$K$17="",0,'Mål 7'!$K$17)</f>
        <v>0</v>
      </c>
      <c r="H163" s="167"/>
      <c r="I163" s="168"/>
    </row>
    <row r="164" spans="1:9" x14ac:dyDescent="0.2">
      <c r="A164" s="168"/>
      <c r="B164" s="166"/>
      <c r="C164" s="162" t="s">
        <v>164</v>
      </c>
      <c r="D164" s="179">
        <f>IF('Mål 7'!$C$18="",0,'Mål 7'!$C$18)</f>
        <v>0</v>
      </c>
      <c r="E164" s="179">
        <f>IF('Mål 7'!$I$18="",0,'Mål 7'!$I$18)</f>
        <v>0</v>
      </c>
      <c r="F164" s="179">
        <f>IF('Mål 7'!$J$18="",0,'Mål 7'!$J$18)</f>
        <v>0</v>
      </c>
      <c r="G164" s="177">
        <f>IF('Mål 7'!$K$18="",0,'Mål 7'!$K$18)</f>
        <v>0</v>
      </c>
      <c r="H164" s="167"/>
      <c r="I164" s="168"/>
    </row>
    <row r="165" spans="1:9" x14ac:dyDescent="0.2">
      <c r="A165" s="168"/>
      <c r="B165" s="166"/>
      <c r="C165" s="162" t="s">
        <v>164</v>
      </c>
      <c r="D165" s="179">
        <f>IF('Mål 7'!$C$19="",0,'Mål 7'!$C$19)</f>
        <v>0</v>
      </c>
      <c r="E165" s="179">
        <f>IF('Mål 7'!$I$19="",0,'Mål 7'!$I$19)</f>
        <v>0</v>
      </c>
      <c r="F165" s="179">
        <f>IF('Mål 7'!$J$19="",0,'Mål 7'!$J$19)</f>
        <v>0</v>
      </c>
      <c r="G165" s="177">
        <f>IF('Mål 7'!$K$19="",0,'Mål 7'!$K$19)</f>
        <v>0</v>
      </c>
      <c r="H165" s="167"/>
      <c r="I165" s="168"/>
    </row>
    <row r="166" spans="1:9" x14ac:dyDescent="0.2">
      <c r="A166" s="168"/>
      <c r="B166" s="166"/>
      <c r="C166" s="162" t="s">
        <v>164</v>
      </c>
      <c r="D166" s="179">
        <f>IF('Mål 7'!$C$20="",0,'Mål 7'!$C$20)</f>
        <v>0</v>
      </c>
      <c r="E166" s="179">
        <f>IF('Mål 7'!$I$20="",0,'Mål 7'!$I$20)</f>
        <v>0</v>
      </c>
      <c r="F166" s="179">
        <f>IF('Mål 7'!$J$20="",0,'Mål 7'!$J$20)</f>
        <v>0</v>
      </c>
      <c r="G166" s="177">
        <f>IF('Mål 7'!$K$20="",0,'Mål 7'!$K$20)</f>
        <v>0</v>
      </c>
      <c r="H166" s="167"/>
      <c r="I166" s="168"/>
    </row>
    <row r="167" spans="1:9" x14ac:dyDescent="0.2">
      <c r="A167" s="168"/>
      <c r="B167" s="166"/>
      <c r="C167" s="162" t="s">
        <v>164</v>
      </c>
      <c r="D167" s="179">
        <f>IF('Mål 7'!$C$21="",0,'Mål 7'!$C$21)</f>
        <v>0</v>
      </c>
      <c r="E167" s="179">
        <f>IF('Mål 7'!$I$21="",0,'Mål 7'!$I$21)</f>
        <v>0</v>
      </c>
      <c r="F167" s="179">
        <f>IF('Mål 7'!$J$21="",0,'Mål 7'!$J$21)</f>
        <v>0</v>
      </c>
      <c r="G167" s="177">
        <f>IF('Mål 7'!$K$21="",0,'Mål 7'!$K$21)</f>
        <v>0</v>
      </c>
      <c r="H167" s="167"/>
      <c r="I167" s="168"/>
    </row>
    <row r="168" spans="1:9" x14ac:dyDescent="0.2">
      <c r="A168" s="168"/>
      <c r="B168" s="166"/>
      <c r="C168" s="162" t="s">
        <v>164</v>
      </c>
      <c r="D168" s="179">
        <f>IF('Mål 7'!$C$22="",0,'Mål 7'!$C$22)</f>
        <v>0</v>
      </c>
      <c r="E168" s="179">
        <f>IF('Mål 7'!$I$22="",0,'Mål 7'!$I$22)</f>
        <v>0</v>
      </c>
      <c r="F168" s="179">
        <f>IF('Mål 7'!$J$22="",0,'Mål 7'!$J$22)</f>
        <v>0</v>
      </c>
      <c r="G168" s="177">
        <f>IF('Mål 7'!$K$22="",0,'Mål 7'!$K$22)</f>
        <v>0</v>
      </c>
      <c r="H168" s="167"/>
      <c r="I168" s="168"/>
    </row>
    <row r="169" spans="1:9" x14ac:dyDescent="0.2">
      <c r="A169" s="168"/>
      <c r="B169" s="166"/>
      <c r="C169" s="162" t="s">
        <v>164</v>
      </c>
      <c r="D169" s="179">
        <f>IF('Mål 7'!$C$23="",0,'Mål 7'!$C$23)</f>
        <v>0</v>
      </c>
      <c r="E169" s="179">
        <f>IF('Mål 7'!$I$23="",0,'Mål 7'!$I$23)</f>
        <v>0</v>
      </c>
      <c r="F169" s="179">
        <f>IF('Mål 7'!$J$23="",0,'Mål 7'!$J$23)</f>
        <v>0</v>
      </c>
      <c r="G169" s="177">
        <f>IF('Mål 7'!$K$23="",0,'Mål 7'!$K$23)</f>
        <v>0</v>
      </c>
      <c r="H169" s="167"/>
      <c r="I169" s="168"/>
    </row>
    <row r="170" spans="1:9" x14ac:dyDescent="0.2">
      <c r="A170" s="168"/>
      <c r="B170" s="166"/>
      <c r="C170" s="162" t="s">
        <v>164</v>
      </c>
      <c r="D170" s="179">
        <f>IF('Mål 7'!$C$24="",0,'Mål 7'!$C$24)</f>
        <v>0</v>
      </c>
      <c r="E170" s="179">
        <f>IF('Mål 7'!$I$24="",0,'Mål 7'!$I$24)</f>
        <v>0</v>
      </c>
      <c r="F170" s="179">
        <f>IF('Mål 7'!$J$24="",0,'Mål 7'!$J$24)</f>
        <v>0</v>
      </c>
      <c r="G170" s="177">
        <f>IF('Mål 7'!$K$24="",0,'Mål 7'!$K$24)</f>
        <v>0</v>
      </c>
      <c r="H170" s="167"/>
      <c r="I170" s="168"/>
    </row>
    <row r="171" spans="1:9" x14ac:dyDescent="0.2">
      <c r="A171" s="168"/>
      <c r="B171" s="166"/>
      <c r="C171" s="162" t="s">
        <v>164</v>
      </c>
      <c r="D171" s="179">
        <f>IF('Mål 7'!$C$25="",0,'Mål 7'!$C$25)</f>
        <v>0</v>
      </c>
      <c r="E171" s="179">
        <f>IF('Mål 7'!$I$25="",0,'Mål 7'!$I$25)</f>
        <v>0</v>
      </c>
      <c r="F171" s="179">
        <f>IF('Mål 7'!$J$25="",0,'Mål 7'!$J$25)</f>
        <v>0</v>
      </c>
      <c r="G171" s="177">
        <f>IF('Mål 7'!$K$25="",0,'Mål 7'!$K$25)</f>
        <v>0</v>
      </c>
      <c r="H171" s="167"/>
      <c r="I171" s="168"/>
    </row>
    <row r="172" spans="1:9" x14ac:dyDescent="0.2">
      <c r="A172" s="168"/>
      <c r="B172" s="166"/>
      <c r="C172" s="162" t="s">
        <v>164</v>
      </c>
      <c r="D172" s="179">
        <f>IF('Mål 7'!$C$26="",0,'Mål 7'!$C$26)</f>
        <v>0</v>
      </c>
      <c r="E172" s="179">
        <f>IF('Mål 7'!$I$26="",0,'Mål 7'!$I$26)</f>
        <v>0</v>
      </c>
      <c r="F172" s="179">
        <f>IF('Mål 7'!$J$26="",0,'Mål 7'!$J$26)</f>
        <v>0</v>
      </c>
      <c r="G172" s="177">
        <f>IF('Mål 7'!$K$26="",0,'Mål 7'!$K$26)</f>
        <v>0</v>
      </c>
      <c r="H172" s="167"/>
      <c r="I172" s="168"/>
    </row>
    <row r="173" spans="1:9" x14ac:dyDescent="0.2">
      <c r="A173" s="168"/>
      <c r="B173" s="166"/>
      <c r="C173" s="163" t="s">
        <v>164</v>
      </c>
      <c r="D173" s="180">
        <f>IF('Mål 7'!$C$27="",0,'Mål 7'!$C$27)</f>
        <v>0</v>
      </c>
      <c r="E173" s="180">
        <f>IF('Mål 7'!$I$27="",0,'Mål 7'!$I$27)</f>
        <v>0</v>
      </c>
      <c r="F173" s="180">
        <f>IF('Mål 7'!$J$27="",0,'Mål 7'!$J$27)</f>
        <v>0</v>
      </c>
      <c r="G173" s="178">
        <f>IF('Mål 7'!$K$27="",0,'Mål 7'!$K$27)</f>
        <v>0</v>
      </c>
      <c r="H173" s="167"/>
      <c r="I173" s="168"/>
    </row>
    <row r="174" spans="1:9" x14ac:dyDescent="0.2">
      <c r="A174" s="168"/>
      <c r="B174" s="166"/>
      <c r="C174" s="161" t="s">
        <v>165</v>
      </c>
      <c r="D174" s="173">
        <f>IF('Mål 8'!$C$8="",0,'Mål 8'!$C$8)</f>
        <v>0</v>
      </c>
      <c r="E174" s="173">
        <f>IF('Mål 8'!$I$8="",0,'Mål 8'!$I$8)</f>
        <v>0</v>
      </c>
      <c r="F174" s="173">
        <f>IF('Mål 8'!$J$8="",0,'Mål 8'!$J$8)</f>
        <v>0</v>
      </c>
      <c r="G174" s="176">
        <f>IF('Mål 8'!$K$8="",0,'Mål 8'!$K$8)</f>
        <v>0</v>
      </c>
      <c r="H174" s="167"/>
      <c r="I174" s="168"/>
    </row>
    <row r="175" spans="1:9" x14ac:dyDescent="0.2">
      <c r="A175" s="168"/>
      <c r="B175" s="166"/>
      <c r="C175" s="162" t="s">
        <v>165</v>
      </c>
      <c r="D175" s="179">
        <f>IF('Mål 8'!$C$9="",0,'Mål 8'!$C$9)</f>
        <v>0</v>
      </c>
      <c r="E175" s="179">
        <f>IF('Mål 8'!$I$9="",0,'Mål 8'!$I$9)</f>
        <v>0</v>
      </c>
      <c r="F175" s="179">
        <f>IF('Mål 8'!$J$9="",0,'Mål 8'!$J$9)</f>
        <v>0</v>
      </c>
      <c r="G175" s="177">
        <f>IF('Mål 8'!$K$9="",0,'Mål 8'!$K$9)</f>
        <v>0</v>
      </c>
      <c r="H175" s="167"/>
      <c r="I175" s="168"/>
    </row>
    <row r="176" spans="1:9" x14ac:dyDescent="0.2">
      <c r="A176" s="168"/>
      <c r="B176" s="166"/>
      <c r="C176" s="162" t="s">
        <v>165</v>
      </c>
      <c r="D176" s="179">
        <f>IF('Mål 8'!$C$10="",0,'Mål 8'!$C$10)</f>
        <v>0</v>
      </c>
      <c r="E176" s="179">
        <f>IF('Mål 8'!$I$10="",0,'Mål 8'!$I$10)</f>
        <v>0</v>
      </c>
      <c r="F176" s="179">
        <f>IF('Mål 8'!$J$10="",0,'Mål 8'!$J$10)</f>
        <v>0</v>
      </c>
      <c r="G176" s="177">
        <f>IF('Mål 8'!$K$10="",0,'Mål 8'!$K$10)</f>
        <v>0</v>
      </c>
      <c r="H176" s="167"/>
      <c r="I176" s="168"/>
    </row>
    <row r="177" spans="1:9" x14ac:dyDescent="0.2">
      <c r="A177" s="168"/>
      <c r="B177" s="166"/>
      <c r="C177" s="162" t="s">
        <v>165</v>
      </c>
      <c r="D177" s="179">
        <f>IF('Mål 8'!$C$11="",0,'Mål 8'!$C151)</f>
        <v>0</v>
      </c>
      <c r="E177" s="179">
        <f>IF('Mål 8'!$I$11="",0,'Mål 8'!$I151)</f>
        <v>0</v>
      </c>
      <c r="F177" s="179">
        <f>IF('Mål 8'!$J$11="",0,'Mål 8'!$J151)</f>
        <v>0</v>
      </c>
      <c r="G177" s="177">
        <f>IF('Mål 8'!$K$11="",0,'Mål 8'!$K151)</f>
        <v>0</v>
      </c>
      <c r="H177" s="167"/>
      <c r="I177" s="168"/>
    </row>
    <row r="178" spans="1:9" x14ac:dyDescent="0.2">
      <c r="A178" s="168"/>
      <c r="B178" s="166"/>
      <c r="C178" s="162" t="s">
        <v>165</v>
      </c>
      <c r="D178" s="179">
        <f>IF('Mål 8'!$C$12="",0,'Mål 8'!$C$12)</f>
        <v>0</v>
      </c>
      <c r="E178" s="179">
        <f>IF('Mål 8'!$I$12="",0,'Mål 8'!$I$12)</f>
        <v>0</v>
      </c>
      <c r="F178" s="179">
        <f>IF('Mål 8'!$J$12="",0,'Mål 8'!$J$12)</f>
        <v>0</v>
      </c>
      <c r="G178" s="177">
        <f>IF('Mål 8'!$K$12="",0,'Mål 8'!$K$12)</f>
        <v>0</v>
      </c>
      <c r="H178" s="167"/>
      <c r="I178" s="168"/>
    </row>
    <row r="179" spans="1:9" x14ac:dyDescent="0.2">
      <c r="A179" s="168"/>
      <c r="B179" s="166"/>
      <c r="C179" s="162" t="s">
        <v>165</v>
      </c>
      <c r="D179" s="179">
        <f>IF('Mål 8'!$C$13="",0,'Mål 8'!$C$13)</f>
        <v>0</v>
      </c>
      <c r="E179" s="179">
        <f>IF('Mål 8'!$I$13="",0,'Mål 8'!$I$13)</f>
        <v>0</v>
      </c>
      <c r="F179" s="179">
        <f>IF('Mål 8'!$J$13="",0,'Mål 8'!$J$13)</f>
        <v>0</v>
      </c>
      <c r="G179" s="177">
        <f>IF('Mål 8'!$K$13="",0,'Mål 8'!$K$13)</f>
        <v>0</v>
      </c>
      <c r="H179" s="167"/>
      <c r="I179" s="168"/>
    </row>
    <row r="180" spans="1:9" x14ac:dyDescent="0.2">
      <c r="A180" s="168"/>
      <c r="B180" s="166"/>
      <c r="C180" s="162" t="s">
        <v>165</v>
      </c>
      <c r="D180" s="179">
        <f>IF('Mål 8'!$C$14="",0,'Mål 8'!$C$14)</f>
        <v>0</v>
      </c>
      <c r="E180" s="179">
        <f>IF('Mål 8'!$I$14="",0,'Mål 8'!$I$14)</f>
        <v>0</v>
      </c>
      <c r="F180" s="179">
        <f>IF('Mål 8'!$J$14="",0,'Mål 8'!$J$14)</f>
        <v>0</v>
      </c>
      <c r="G180" s="177">
        <f>IF('Mål 8'!$K$14="",0,'Mål 8'!$K$14)</f>
        <v>0</v>
      </c>
      <c r="H180" s="167"/>
      <c r="I180" s="168"/>
    </row>
    <row r="181" spans="1:9" x14ac:dyDescent="0.2">
      <c r="A181" s="168"/>
      <c r="B181" s="166"/>
      <c r="C181" s="162" t="s">
        <v>165</v>
      </c>
      <c r="D181" s="179">
        <f>IF('Mål 8'!$C$15="",0,'Mål 8'!$C$15)</f>
        <v>0</v>
      </c>
      <c r="E181" s="179">
        <f>IF('Mål 8'!$I$15="",0,'Mål 8'!$I$15)</f>
        <v>0</v>
      </c>
      <c r="F181" s="179">
        <f>IF('Mål 8'!$J$15="",0,'Mål 8'!$J$15)</f>
        <v>0</v>
      </c>
      <c r="G181" s="177">
        <f>IF('Mål 8'!$K$15="",0,'Mål 8'!$K$15)</f>
        <v>0</v>
      </c>
      <c r="H181" s="167"/>
      <c r="I181" s="168"/>
    </row>
    <row r="182" spans="1:9" x14ac:dyDescent="0.2">
      <c r="A182" s="168"/>
      <c r="B182" s="166"/>
      <c r="C182" s="162" t="s">
        <v>165</v>
      </c>
      <c r="D182" s="179">
        <f>IF('Mål 8'!$C$16="",0,'Mål 8'!$C$16)</f>
        <v>0</v>
      </c>
      <c r="E182" s="179">
        <f>IF('Mål 8'!$I$16="",0,'Mål 8'!$I$16)</f>
        <v>0</v>
      </c>
      <c r="F182" s="179">
        <f>IF('Mål 8'!$J$16="",0,'Mål 8'!$J$16)</f>
        <v>0</v>
      </c>
      <c r="G182" s="177">
        <f>IF('Mål 8'!$K$16="",0,'Mål 8'!$K$16)</f>
        <v>0</v>
      </c>
      <c r="H182" s="167"/>
      <c r="I182" s="168"/>
    </row>
    <row r="183" spans="1:9" x14ac:dyDescent="0.2">
      <c r="A183" s="168"/>
      <c r="B183" s="166"/>
      <c r="C183" s="162" t="s">
        <v>165</v>
      </c>
      <c r="D183" s="179">
        <f>IF('Mål 8'!$C$17="",0,'Mål 8'!$C$17)</f>
        <v>0</v>
      </c>
      <c r="E183" s="179">
        <f>IF('Mål 8'!$I$17="",0,'Mål 8'!$I$17)</f>
        <v>0</v>
      </c>
      <c r="F183" s="179">
        <f>IF('Mål 8'!$J$17="",0,'Mål 8'!$J$17)</f>
        <v>0</v>
      </c>
      <c r="G183" s="177">
        <f>IF('Mål 8'!$K$17="",0,'Mål 8'!$K$17)</f>
        <v>0</v>
      </c>
      <c r="H183" s="167"/>
      <c r="I183" s="168"/>
    </row>
    <row r="184" spans="1:9" x14ac:dyDescent="0.2">
      <c r="A184" s="168"/>
      <c r="B184" s="166"/>
      <c r="C184" s="162" t="s">
        <v>165</v>
      </c>
      <c r="D184" s="179">
        <f>IF('Mål 8'!$C$18="",0,'Mål 8'!$C$18)</f>
        <v>0</v>
      </c>
      <c r="E184" s="179">
        <f>IF('Mål 8'!$I$18="",0,'Mål 8'!$I$18)</f>
        <v>0</v>
      </c>
      <c r="F184" s="179">
        <f>IF('Mål 8'!$J$18="",0,'Mål 8'!$J$18)</f>
        <v>0</v>
      </c>
      <c r="G184" s="177">
        <f>IF('Mål 8'!$K$18="",0,'Mål 8'!$K$18)</f>
        <v>0</v>
      </c>
      <c r="H184" s="167"/>
      <c r="I184" s="168"/>
    </row>
    <row r="185" spans="1:9" x14ac:dyDescent="0.2">
      <c r="A185" s="168"/>
      <c r="B185" s="166"/>
      <c r="C185" s="162" t="s">
        <v>165</v>
      </c>
      <c r="D185" s="179">
        <f>IF('Mål 8'!$C$19="",0,'Mål 8'!$C$19)</f>
        <v>0</v>
      </c>
      <c r="E185" s="179">
        <f>IF('Mål 8'!$I$19="",0,'Mål 8'!$I$19)</f>
        <v>0</v>
      </c>
      <c r="F185" s="179">
        <f>IF('Mål 8'!$J$19="",0,'Mål 8'!$J$19)</f>
        <v>0</v>
      </c>
      <c r="G185" s="177">
        <f>IF('Mål 8'!$K$19="",0,'Mål 8'!$K$19)</f>
        <v>0</v>
      </c>
      <c r="H185" s="167"/>
      <c r="I185" s="168"/>
    </row>
    <row r="186" spans="1:9" x14ac:dyDescent="0.2">
      <c r="A186" s="168"/>
      <c r="B186" s="166"/>
      <c r="C186" s="162" t="s">
        <v>165</v>
      </c>
      <c r="D186" s="179">
        <f>IF('Mål 8'!$C$20="",0,'Mål 8'!$C$20)</f>
        <v>0</v>
      </c>
      <c r="E186" s="179">
        <f>IF('Mål 8'!$I$20="",0,'Mål 8'!$I$20)</f>
        <v>0</v>
      </c>
      <c r="F186" s="179">
        <f>IF('Mål 8'!$J$20="",0,'Mål 8'!$J$20)</f>
        <v>0</v>
      </c>
      <c r="G186" s="177">
        <f>IF('Mål 8'!$K$20="",0,'Mål 8'!$K$20)</f>
        <v>0</v>
      </c>
      <c r="H186" s="167"/>
      <c r="I186" s="168"/>
    </row>
    <row r="187" spans="1:9" x14ac:dyDescent="0.2">
      <c r="A187" s="168"/>
      <c r="B187" s="166"/>
      <c r="C187" s="162" t="s">
        <v>165</v>
      </c>
      <c r="D187" s="179">
        <f>IF('Mål 8'!$C$21="",0,'Mål 8'!$C$21)</f>
        <v>0</v>
      </c>
      <c r="E187" s="179">
        <f>IF('Mål 8'!$I$21="",0,'Mål 8'!$I$21)</f>
        <v>0</v>
      </c>
      <c r="F187" s="179">
        <f>IF('Mål 8'!$J$21="",0,'Mål 8'!$J$21)</f>
        <v>0</v>
      </c>
      <c r="G187" s="177">
        <f>IF('Mål 8'!$K$21="",0,'Mål 8'!$K$21)</f>
        <v>0</v>
      </c>
      <c r="H187" s="167"/>
      <c r="I187" s="168"/>
    </row>
    <row r="188" spans="1:9" x14ac:dyDescent="0.2">
      <c r="A188" s="168"/>
      <c r="B188" s="166"/>
      <c r="C188" s="162" t="s">
        <v>165</v>
      </c>
      <c r="D188" s="179">
        <f>IF('Mål 8'!$C$22="",0,'Mål 8'!$C$22)</f>
        <v>0</v>
      </c>
      <c r="E188" s="179">
        <f>IF('Mål 8'!$I$22="",0,'Mål 8'!$I$22)</f>
        <v>0</v>
      </c>
      <c r="F188" s="179">
        <f>IF('Mål 8'!$J$22="",0,'Mål 8'!$J$22)</f>
        <v>0</v>
      </c>
      <c r="G188" s="177">
        <f>IF('Mål 8'!$K$22="",0,'Mål 8'!$K$22)</f>
        <v>0</v>
      </c>
      <c r="H188" s="167"/>
      <c r="I188" s="168"/>
    </row>
    <row r="189" spans="1:9" x14ac:dyDescent="0.2">
      <c r="A189" s="168"/>
      <c r="B189" s="166"/>
      <c r="C189" s="162" t="s">
        <v>165</v>
      </c>
      <c r="D189" s="179">
        <f>IF('Mål 8'!$C$23="",0,'Mål 8'!$C$23)</f>
        <v>0</v>
      </c>
      <c r="E189" s="179">
        <f>IF('Mål 8'!$I$23="",0,'Mål 8'!$I$23)</f>
        <v>0</v>
      </c>
      <c r="F189" s="179">
        <f>IF('Mål 8'!$J$23="",0,'Mål 8'!$J$23)</f>
        <v>0</v>
      </c>
      <c r="G189" s="177">
        <f>IF('Mål 8'!$K$23="",0,'Mål 8'!$K$23)</f>
        <v>0</v>
      </c>
      <c r="H189" s="167"/>
      <c r="I189" s="168"/>
    </row>
    <row r="190" spans="1:9" x14ac:dyDescent="0.2">
      <c r="A190" s="168"/>
      <c r="B190" s="166"/>
      <c r="C190" s="162" t="s">
        <v>165</v>
      </c>
      <c r="D190" s="179">
        <f>IF('Mål 8'!$C$24="",0,'Mål 8'!$C$24)</f>
        <v>0</v>
      </c>
      <c r="E190" s="179">
        <f>IF('Mål 8'!$I$24="",0,'Mål 8'!$I$24)</f>
        <v>0</v>
      </c>
      <c r="F190" s="179">
        <f>IF('Mål 8'!$J$24="",0,'Mål 8'!$J$24)</f>
        <v>0</v>
      </c>
      <c r="G190" s="177">
        <f>IF('Mål 8'!$K$24="",0,'Mål 8'!$K$24)</f>
        <v>0</v>
      </c>
      <c r="H190" s="167"/>
      <c r="I190" s="168"/>
    </row>
    <row r="191" spans="1:9" x14ac:dyDescent="0.2">
      <c r="A191" s="168"/>
      <c r="B191" s="166"/>
      <c r="C191" s="162" t="s">
        <v>165</v>
      </c>
      <c r="D191" s="179">
        <f>IF('Mål 8'!$C$25="",0,'Mål 8'!$C$25)</f>
        <v>0</v>
      </c>
      <c r="E191" s="179">
        <f>IF('Mål 8'!$I$25="",0,'Mål 8'!$I$25)</f>
        <v>0</v>
      </c>
      <c r="F191" s="179">
        <f>IF('Mål 8'!$J$25="",0,'Mål 8'!$J$25)</f>
        <v>0</v>
      </c>
      <c r="G191" s="177">
        <f>IF('Mål 8'!$K$25="",0,'Mål 8'!$K$25)</f>
        <v>0</v>
      </c>
      <c r="H191" s="167"/>
      <c r="I191" s="168"/>
    </row>
    <row r="192" spans="1:9" x14ac:dyDescent="0.2">
      <c r="A192" s="168"/>
      <c r="B192" s="166"/>
      <c r="C192" s="162" t="s">
        <v>165</v>
      </c>
      <c r="D192" s="179">
        <f>IF('Mål 8'!$C$26="",0,'Mål 8'!$C$26)</f>
        <v>0</v>
      </c>
      <c r="E192" s="179">
        <f>IF('Mål 8'!$I$26="",0,'Mål 8'!$I$26)</f>
        <v>0</v>
      </c>
      <c r="F192" s="179">
        <f>IF('Mål 8'!$J$26="",0,'Mål 8'!$J$26)</f>
        <v>0</v>
      </c>
      <c r="G192" s="177">
        <f>IF('Mål 8'!$K$26="",0,'Mål 8'!$K$26)</f>
        <v>0</v>
      </c>
      <c r="H192" s="167"/>
      <c r="I192" s="168"/>
    </row>
    <row r="193" spans="1:9" x14ac:dyDescent="0.2">
      <c r="A193" s="168"/>
      <c r="B193" s="166"/>
      <c r="C193" s="163" t="s">
        <v>165</v>
      </c>
      <c r="D193" s="180">
        <f>IF('Mål 8'!$C$27="",0,'Mål 8'!$C$27)</f>
        <v>0</v>
      </c>
      <c r="E193" s="180">
        <f>IF('Mål 8'!$I$27="",0,'Mål 8'!$I$27)</f>
        <v>0</v>
      </c>
      <c r="F193" s="180">
        <f>IF('Mål 8'!$J$27="",0,'Mål 8'!$J$27)</f>
        <v>0</v>
      </c>
      <c r="G193" s="178">
        <f>IF('Mål 8'!$K$27="",0,'Mål 8'!$K$27)</f>
        <v>0</v>
      </c>
      <c r="H193" s="167"/>
      <c r="I193" s="168"/>
    </row>
    <row r="194" spans="1:9" x14ac:dyDescent="0.2">
      <c r="A194" s="168"/>
      <c r="B194" s="166"/>
      <c r="C194" s="161" t="s">
        <v>166</v>
      </c>
      <c r="D194" s="173">
        <f>IF('Mål 9'!$C$8="",0,'Mål 9'!$C$8)</f>
        <v>0</v>
      </c>
      <c r="E194" s="173">
        <f>IF('Mål 9'!$I$8="",0,'Mål 9'!$I$8)</f>
        <v>0</v>
      </c>
      <c r="F194" s="173">
        <f>IF('Mål 9'!$J$8="",0,'Mål 9'!$J$8)</f>
        <v>0</v>
      </c>
      <c r="G194" s="176">
        <f>IF('Mål 9'!$K$8="",0,'Mål 9'!$K$8)</f>
        <v>0</v>
      </c>
      <c r="H194" s="167"/>
      <c r="I194" s="168"/>
    </row>
    <row r="195" spans="1:9" x14ac:dyDescent="0.2">
      <c r="A195" s="168"/>
      <c r="B195" s="166"/>
      <c r="C195" s="162" t="s">
        <v>166</v>
      </c>
      <c r="D195" s="179">
        <f>IF('Mål 9'!$C$9="",0,'Mål 9'!$C$9)</f>
        <v>0</v>
      </c>
      <c r="E195" s="179">
        <f>IF('Mål 9'!$I$9="",0,'Mål 9'!$I$9)</f>
        <v>0</v>
      </c>
      <c r="F195" s="179">
        <f>IF('Mål 9'!$J$9="",0,'Mål 9'!$J$9)</f>
        <v>0</v>
      </c>
      <c r="G195" s="177">
        <f>IF('Mål 9'!$K$9="",0,'Mål 9'!$K$9)</f>
        <v>0</v>
      </c>
      <c r="H195" s="167"/>
      <c r="I195" s="168"/>
    </row>
    <row r="196" spans="1:9" x14ac:dyDescent="0.2">
      <c r="A196" s="168"/>
      <c r="B196" s="166"/>
      <c r="C196" s="162" t="s">
        <v>166</v>
      </c>
      <c r="D196" s="179">
        <f>IF('Mål 9'!$C$10="",0,'Mål 9'!$C$10)</f>
        <v>0</v>
      </c>
      <c r="E196" s="179">
        <f>IF('Mål 9'!$I$10="",0,'Mål 9'!$I$10)</f>
        <v>0</v>
      </c>
      <c r="F196" s="179">
        <f>IF('Mål 9'!$J$10="",0,'Mål 9'!$J$10)</f>
        <v>0</v>
      </c>
      <c r="G196" s="177">
        <f>IF('Mål 9'!$K$10="",0,'Mål 9'!$K$10)</f>
        <v>0</v>
      </c>
      <c r="H196" s="167"/>
      <c r="I196" s="168"/>
    </row>
    <row r="197" spans="1:9" x14ac:dyDescent="0.2">
      <c r="A197" s="168"/>
      <c r="B197" s="166"/>
      <c r="C197" s="162" t="s">
        <v>166</v>
      </c>
      <c r="D197" s="179">
        <f>IF('Mål 9'!$C$11="",0,'Mål 9'!$C171)</f>
        <v>0</v>
      </c>
      <c r="E197" s="179">
        <f>IF('Mål 9'!$I$11="",0,'Mål 9'!$I171)</f>
        <v>0</v>
      </c>
      <c r="F197" s="179">
        <f>IF('Mål 9'!$J$11="",0,'Mål 9'!$J171)</f>
        <v>0</v>
      </c>
      <c r="G197" s="177">
        <f>IF('Mål 9'!$K$11="",0,'Mål 9'!$K171)</f>
        <v>0</v>
      </c>
      <c r="H197" s="167"/>
      <c r="I197" s="168"/>
    </row>
    <row r="198" spans="1:9" x14ac:dyDescent="0.2">
      <c r="A198" s="168"/>
      <c r="B198" s="166"/>
      <c r="C198" s="162" t="s">
        <v>166</v>
      </c>
      <c r="D198" s="179">
        <f>IF('Mål 9'!$C$12="",0,'Mål 9'!$C$12)</f>
        <v>0</v>
      </c>
      <c r="E198" s="179">
        <f>IF('Mål 9'!$I$12="",0,'Mål 9'!$I$12)</f>
        <v>0</v>
      </c>
      <c r="F198" s="179">
        <f>IF('Mål 9'!$J$12="",0,'Mål 9'!$J$12)</f>
        <v>0</v>
      </c>
      <c r="G198" s="177">
        <f>IF('Mål 9'!$K$12="",0,'Mål 9'!$K$12)</f>
        <v>0</v>
      </c>
      <c r="H198" s="167"/>
      <c r="I198" s="168"/>
    </row>
    <row r="199" spans="1:9" x14ac:dyDescent="0.2">
      <c r="A199" s="168"/>
      <c r="B199" s="166"/>
      <c r="C199" s="162" t="s">
        <v>166</v>
      </c>
      <c r="D199" s="179">
        <f>IF('Mål 9'!$C$13="",0,'Mål 9'!$C$13)</f>
        <v>0</v>
      </c>
      <c r="E199" s="179">
        <f>IF('Mål 9'!$I$13="",0,'Mål 9'!$I$13)</f>
        <v>0</v>
      </c>
      <c r="F199" s="179">
        <f>IF('Mål 9'!$J$13="",0,'Mål 9'!$J$13)</f>
        <v>0</v>
      </c>
      <c r="G199" s="177">
        <f>IF('Mål 9'!$K$13="",0,'Mål 9'!$K$13)</f>
        <v>0</v>
      </c>
      <c r="H199" s="167"/>
      <c r="I199" s="168"/>
    </row>
    <row r="200" spans="1:9" x14ac:dyDescent="0.2">
      <c r="A200" s="168"/>
      <c r="B200" s="166"/>
      <c r="C200" s="162" t="s">
        <v>166</v>
      </c>
      <c r="D200" s="179">
        <f>IF('Mål 9'!$C$14="",0,'Mål 9'!$C$14)</f>
        <v>0</v>
      </c>
      <c r="E200" s="179">
        <f>IF('Mål 9'!$I$14="",0,'Mål 9'!$I$14)</f>
        <v>0</v>
      </c>
      <c r="F200" s="179">
        <f>IF('Mål 9'!$J$14="",0,'Mål 9'!$J$14)</f>
        <v>0</v>
      </c>
      <c r="G200" s="177">
        <f>IF('Mål 9'!$K$14="",0,'Mål 9'!$K$14)</f>
        <v>0</v>
      </c>
      <c r="H200" s="167"/>
      <c r="I200" s="168"/>
    </row>
    <row r="201" spans="1:9" x14ac:dyDescent="0.2">
      <c r="A201" s="168"/>
      <c r="B201" s="166"/>
      <c r="C201" s="162" t="s">
        <v>166</v>
      </c>
      <c r="D201" s="179">
        <f>IF('Mål 9'!$C$15="",0,'Mål 9'!$C$15)</f>
        <v>0</v>
      </c>
      <c r="E201" s="179">
        <f>IF('Mål 9'!$I$15="",0,'Mål 9'!$I$15)</f>
        <v>0</v>
      </c>
      <c r="F201" s="179">
        <f>IF('Mål 9'!$J$15="",0,'Mål 9'!$J$15)</f>
        <v>0</v>
      </c>
      <c r="G201" s="177">
        <f>IF('Mål 9'!$K$15="",0,'Mål 9'!$K$15)</f>
        <v>0</v>
      </c>
      <c r="H201" s="167"/>
      <c r="I201" s="168"/>
    </row>
    <row r="202" spans="1:9" x14ac:dyDescent="0.2">
      <c r="A202" s="168"/>
      <c r="B202" s="166"/>
      <c r="C202" s="162" t="s">
        <v>166</v>
      </c>
      <c r="D202" s="179">
        <f>IF('Mål 9'!$C$16="",0,'Mål 9'!$C$16)</f>
        <v>0</v>
      </c>
      <c r="E202" s="179">
        <f>IF('Mål 9'!$I$16="",0,'Mål 9'!$I$16)</f>
        <v>0</v>
      </c>
      <c r="F202" s="179">
        <f>IF('Mål 9'!$J$16="",0,'Mål 9'!$J$16)</f>
        <v>0</v>
      </c>
      <c r="G202" s="177">
        <f>IF('Mål 9'!$K$16="",0,'Mål 9'!$K$16)</f>
        <v>0</v>
      </c>
      <c r="H202" s="167"/>
      <c r="I202" s="168"/>
    </row>
    <row r="203" spans="1:9" x14ac:dyDescent="0.2">
      <c r="A203" s="168"/>
      <c r="B203" s="166"/>
      <c r="C203" s="162" t="s">
        <v>166</v>
      </c>
      <c r="D203" s="179">
        <f>IF('Mål 9'!$C$17="",0,'Mål 9'!$C$17)</f>
        <v>0</v>
      </c>
      <c r="E203" s="179">
        <f>IF('Mål 9'!$I$17="",0,'Mål 9'!$I$17)</f>
        <v>0</v>
      </c>
      <c r="F203" s="179">
        <f>IF('Mål 9'!$J$17="",0,'Mål 9'!$J$17)</f>
        <v>0</v>
      </c>
      <c r="G203" s="177">
        <f>IF('Mål 9'!$K$17="",0,'Mål 9'!$K$17)</f>
        <v>0</v>
      </c>
      <c r="H203" s="167"/>
      <c r="I203" s="168"/>
    </row>
    <row r="204" spans="1:9" x14ac:dyDescent="0.2">
      <c r="A204" s="168"/>
      <c r="B204" s="166"/>
      <c r="C204" s="162" t="s">
        <v>166</v>
      </c>
      <c r="D204" s="179">
        <f>IF('Mål 9'!$C$18="",0,'Mål 9'!$C$18)</f>
        <v>0</v>
      </c>
      <c r="E204" s="179">
        <f>IF('Mål 9'!$I$18="",0,'Mål 9'!$I$18)</f>
        <v>0</v>
      </c>
      <c r="F204" s="179">
        <f>IF('Mål 9'!$J$18="",0,'Mål 9'!$J$18)</f>
        <v>0</v>
      </c>
      <c r="G204" s="177">
        <f>IF('Mål 9'!$K$18="",0,'Mål 9'!$K$18)</f>
        <v>0</v>
      </c>
      <c r="H204" s="167"/>
      <c r="I204" s="168"/>
    </row>
    <row r="205" spans="1:9" x14ac:dyDescent="0.2">
      <c r="A205" s="168"/>
      <c r="B205" s="166"/>
      <c r="C205" s="162" t="s">
        <v>166</v>
      </c>
      <c r="D205" s="179">
        <f>IF('Mål 9'!$C$19="",0,'Mål 9'!$C$19)</f>
        <v>0</v>
      </c>
      <c r="E205" s="179">
        <f>IF('Mål 9'!$I$19="",0,'Mål 9'!$I$19)</f>
        <v>0</v>
      </c>
      <c r="F205" s="179">
        <f>IF('Mål 9'!$J$19="",0,'Mål 9'!$J$19)</f>
        <v>0</v>
      </c>
      <c r="G205" s="177">
        <f>IF('Mål 9'!$K$19="",0,'Mål 9'!$K$19)</f>
        <v>0</v>
      </c>
      <c r="H205" s="167"/>
      <c r="I205" s="168"/>
    </row>
    <row r="206" spans="1:9" x14ac:dyDescent="0.2">
      <c r="A206" s="168"/>
      <c r="B206" s="166"/>
      <c r="C206" s="162" t="s">
        <v>166</v>
      </c>
      <c r="D206" s="179">
        <f>IF('Mål 9'!$C$20="",0,'Mål 9'!$C$20)</f>
        <v>0</v>
      </c>
      <c r="E206" s="179">
        <f>IF('Mål 9'!$I$20="",0,'Mål 9'!$I$20)</f>
        <v>0</v>
      </c>
      <c r="F206" s="179">
        <f>IF('Mål 9'!$J$20="",0,'Mål 9'!$J$20)</f>
        <v>0</v>
      </c>
      <c r="G206" s="177">
        <f>IF('Mål 9'!$K$20="",0,'Mål 9'!$K$20)</f>
        <v>0</v>
      </c>
      <c r="H206" s="167"/>
      <c r="I206" s="168"/>
    </row>
    <row r="207" spans="1:9" x14ac:dyDescent="0.2">
      <c r="A207" s="168"/>
      <c r="B207" s="166"/>
      <c r="C207" s="162" t="s">
        <v>166</v>
      </c>
      <c r="D207" s="179">
        <f>IF('Mål 9'!$C$21="",0,'Mål 9'!$C$21)</f>
        <v>0</v>
      </c>
      <c r="E207" s="179">
        <f>IF('Mål 9'!$I$21="",0,'Mål 9'!$I$21)</f>
        <v>0</v>
      </c>
      <c r="F207" s="179">
        <f>IF('Mål 9'!$J$21="",0,'Mål 9'!$J$21)</f>
        <v>0</v>
      </c>
      <c r="G207" s="177">
        <f>IF('Mål 9'!$K$21="",0,'Mål 9'!$K$21)</f>
        <v>0</v>
      </c>
      <c r="H207" s="167"/>
      <c r="I207" s="168"/>
    </row>
    <row r="208" spans="1:9" x14ac:dyDescent="0.2">
      <c r="A208" s="168"/>
      <c r="B208" s="166"/>
      <c r="C208" s="162" t="s">
        <v>166</v>
      </c>
      <c r="D208" s="179">
        <f>IF('Mål 9'!$C$22="",0,'Mål 9'!$C$22)</f>
        <v>0</v>
      </c>
      <c r="E208" s="179">
        <f>IF('Mål 9'!$I$22="",0,'Mål 9'!$I$22)</f>
        <v>0</v>
      </c>
      <c r="F208" s="179">
        <f>IF('Mål 9'!$J$22="",0,'Mål 9'!$J$22)</f>
        <v>0</v>
      </c>
      <c r="G208" s="177">
        <f>IF('Mål 9'!$K$22="",0,'Mål 9'!$K$22)</f>
        <v>0</v>
      </c>
      <c r="H208" s="167"/>
      <c r="I208" s="168"/>
    </row>
    <row r="209" spans="1:9" x14ac:dyDescent="0.2">
      <c r="A209" s="168"/>
      <c r="B209" s="166"/>
      <c r="C209" s="162" t="s">
        <v>166</v>
      </c>
      <c r="D209" s="179">
        <f>IF('Mål 9'!$C$23="",0,'Mål 9'!$C$23)</f>
        <v>0</v>
      </c>
      <c r="E209" s="179">
        <f>IF('Mål 9'!$I$23="",0,'Mål 9'!$I$23)</f>
        <v>0</v>
      </c>
      <c r="F209" s="179">
        <f>IF('Mål 9'!$J$23="",0,'Mål 9'!$J$23)</f>
        <v>0</v>
      </c>
      <c r="G209" s="177">
        <f>IF('Mål 9'!$K$23="",0,'Mål 9'!$K$23)</f>
        <v>0</v>
      </c>
      <c r="H209" s="167"/>
      <c r="I209" s="168"/>
    </row>
    <row r="210" spans="1:9" x14ac:dyDescent="0.2">
      <c r="A210" s="168"/>
      <c r="B210" s="166"/>
      <c r="C210" s="162" t="s">
        <v>166</v>
      </c>
      <c r="D210" s="179">
        <f>IF('Mål 9'!$C$24="",0,'Mål 9'!$C$24)</f>
        <v>0</v>
      </c>
      <c r="E210" s="179">
        <f>IF('Mål 9'!$I$24="",0,'Mål 9'!$I$24)</f>
        <v>0</v>
      </c>
      <c r="F210" s="179">
        <f>IF('Mål 9'!$J$24="",0,'Mål 9'!$J$24)</f>
        <v>0</v>
      </c>
      <c r="G210" s="177">
        <f>IF('Mål 9'!$K$24="",0,'Mål 9'!$K$24)</f>
        <v>0</v>
      </c>
      <c r="H210" s="167"/>
      <c r="I210" s="168"/>
    </row>
    <row r="211" spans="1:9" x14ac:dyDescent="0.2">
      <c r="A211" s="168"/>
      <c r="B211" s="166"/>
      <c r="C211" s="162" t="s">
        <v>166</v>
      </c>
      <c r="D211" s="179">
        <f>IF('Mål 9'!$C$25="",0,'Mål 9'!$C$25)</f>
        <v>0</v>
      </c>
      <c r="E211" s="179">
        <f>IF('Mål 9'!$I$25="",0,'Mål 9'!$I$25)</f>
        <v>0</v>
      </c>
      <c r="F211" s="179">
        <f>IF('Mål 9'!$J$25="",0,'Mål 9'!$J$25)</f>
        <v>0</v>
      </c>
      <c r="G211" s="177">
        <f>IF('Mål 9'!$K$25="",0,'Mål 9'!$K$25)</f>
        <v>0</v>
      </c>
      <c r="H211" s="167"/>
      <c r="I211" s="168"/>
    </row>
    <row r="212" spans="1:9" x14ac:dyDescent="0.2">
      <c r="A212" s="168"/>
      <c r="B212" s="166"/>
      <c r="C212" s="162" t="s">
        <v>166</v>
      </c>
      <c r="D212" s="179">
        <f>IF('Mål 9'!$C$26="",0,'Mål 9'!$C$26)</f>
        <v>0</v>
      </c>
      <c r="E212" s="179">
        <f>IF('Mål 9'!$I$26="",0,'Mål 9'!$I$26)</f>
        <v>0</v>
      </c>
      <c r="F212" s="179">
        <f>IF('Mål 9'!$J$26="",0,'Mål 9'!$J$26)</f>
        <v>0</v>
      </c>
      <c r="G212" s="177">
        <f>IF('Mål 9'!$K$26="",0,'Mål 9'!$K$26)</f>
        <v>0</v>
      </c>
      <c r="H212" s="167"/>
      <c r="I212" s="168"/>
    </row>
    <row r="213" spans="1:9" x14ac:dyDescent="0.2">
      <c r="A213" s="168"/>
      <c r="B213" s="166"/>
      <c r="C213" s="163" t="s">
        <v>166</v>
      </c>
      <c r="D213" s="180">
        <f>IF('Mål 9'!$C$27="",0,'Mål 9'!$C$27)</f>
        <v>0</v>
      </c>
      <c r="E213" s="180">
        <f>IF('Mål 9'!$I$27="",0,'Mål 9'!$I$27)</f>
        <v>0</v>
      </c>
      <c r="F213" s="180">
        <f>IF('Mål 9'!$J$27="",0,'Mål 9'!$J$27)</f>
        <v>0</v>
      </c>
      <c r="G213" s="178">
        <f>IF('Mål 9'!$K$27="",0,'Mål 9'!$K$27)</f>
        <v>0</v>
      </c>
      <c r="H213" s="167"/>
      <c r="I213" s="168"/>
    </row>
    <row r="214" spans="1:9" x14ac:dyDescent="0.2">
      <c r="A214" s="168"/>
      <c r="B214" s="166"/>
      <c r="C214" s="161" t="s">
        <v>167</v>
      </c>
      <c r="D214" s="173">
        <f>IF('Mål 10'!$C$8="",0,'Mål 10'!$C$8)</f>
        <v>0</v>
      </c>
      <c r="E214" s="173">
        <f>IF('Mål 10'!$I$8="",0,'Mål 10'!$I$8)</f>
        <v>0</v>
      </c>
      <c r="F214" s="173">
        <f>IF('Mål 10'!$J$8="",0,'Mål 10'!$J$8)</f>
        <v>0</v>
      </c>
      <c r="G214" s="176">
        <f>IF('Mål 10'!$K$8="",0,'Mål 10'!$K$8)</f>
        <v>0</v>
      </c>
      <c r="H214" s="167"/>
      <c r="I214" s="168"/>
    </row>
    <row r="215" spans="1:9" x14ac:dyDescent="0.2">
      <c r="A215" s="168"/>
      <c r="B215" s="166"/>
      <c r="C215" s="162" t="s">
        <v>167</v>
      </c>
      <c r="D215" s="179">
        <f>IF('Mål 10'!$C$9="",0,'Mål 10'!$C$9)</f>
        <v>0</v>
      </c>
      <c r="E215" s="179">
        <f>IF('Mål 10'!$I$9="",0,'Mål 10'!$I$9)</f>
        <v>0</v>
      </c>
      <c r="F215" s="179">
        <f>IF('Mål 10'!$J$9="",0,'Mål 10'!$J$9)</f>
        <v>0</v>
      </c>
      <c r="G215" s="177">
        <f>IF('Mål 10'!$K$9="",0,'Mål 10'!$K$9)</f>
        <v>0</v>
      </c>
      <c r="H215" s="167"/>
      <c r="I215" s="168"/>
    </row>
    <row r="216" spans="1:9" x14ac:dyDescent="0.2">
      <c r="A216" s="168"/>
      <c r="B216" s="166"/>
      <c r="C216" s="162" t="s">
        <v>167</v>
      </c>
      <c r="D216" s="179">
        <f>IF('Mål 10'!$C$10="",0,'Mål 10'!$C$10)</f>
        <v>0</v>
      </c>
      <c r="E216" s="179">
        <f>IF('Mål 10'!$I$10="",0,'Mål 10'!$I$10)</f>
        <v>0</v>
      </c>
      <c r="F216" s="179">
        <f>IF('Mål 10'!$J$10="",0,'Mål 10'!$J$10)</f>
        <v>0</v>
      </c>
      <c r="G216" s="177">
        <f>IF('Mål 10'!$K$10="",0,'Mål 10'!$K$10)</f>
        <v>0</v>
      </c>
      <c r="H216" s="167"/>
      <c r="I216" s="168"/>
    </row>
    <row r="217" spans="1:9" x14ac:dyDescent="0.2">
      <c r="A217" s="168"/>
      <c r="B217" s="166"/>
      <c r="C217" s="162" t="s">
        <v>167</v>
      </c>
      <c r="D217" s="179">
        <f>IF('Mål 10'!$C$11="",0,'Mål 10'!$C191)</f>
        <v>0</v>
      </c>
      <c r="E217" s="179">
        <f>IF('Mål 10'!$I$11="",0,'Mål 10'!$I191)</f>
        <v>0</v>
      </c>
      <c r="F217" s="179">
        <f>IF('Mål 10'!$J$11="",0,'Mål 10'!$J191)</f>
        <v>0</v>
      </c>
      <c r="G217" s="177">
        <f>IF('Mål 10'!$K$11="",0,'Mål 10'!$K191)</f>
        <v>0</v>
      </c>
      <c r="H217" s="167"/>
      <c r="I217" s="168"/>
    </row>
    <row r="218" spans="1:9" x14ac:dyDescent="0.2">
      <c r="A218" s="168"/>
      <c r="B218" s="166"/>
      <c r="C218" s="162" t="s">
        <v>167</v>
      </c>
      <c r="D218" s="179">
        <f>IF('Mål 10'!$C$12="",0,'Mål 10'!$C$12)</f>
        <v>0</v>
      </c>
      <c r="E218" s="179">
        <f>IF('Mål 10'!$I$12="",0,'Mål 10'!$I$12)</f>
        <v>0</v>
      </c>
      <c r="F218" s="179">
        <f>IF('Mål 10'!$J$12="",0,'Mål 10'!$J$12)</f>
        <v>0</v>
      </c>
      <c r="G218" s="177">
        <f>IF('Mål 10'!$K$12="",0,'Mål 10'!$K$12)</f>
        <v>0</v>
      </c>
      <c r="H218" s="167"/>
      <c r="I218" s="168"/>
    </row>
    <row r="219" spans="1:9" x14ac:dyDescent="0.2">
      <c r="A219" s="168"/>
      <c r="B219" s="166"/>
      <c r="C219" s="162" t="s">
        <v>167</v>
      </c>
      <c r="D219" s="179">
        <f>IF('Mål 10'!$C$13="",0,'Mål 10'!$C$13)</f>
        <v>0</v>
      </c>
      <c r="E219" s="179">
        <f>IF('Mål 10'!$I$13="",0,'Mål 10'!$I$13)</f>
        <v>0</v>
      </c>
      <c r="F219" s="179">
        <f>IF('Mål 10'!$J$13="",0,'Mål 10'!$J$13)</f>
        <v>0</v>
      </c>
      <c r="G219" s="177">
        <f>IF('Mål 10'!$K$13="",0,'Mål 10'!$K$13)</f>
        <v>0</v>
      </c>
      <c r="H219" s="167"/>
      <c r="I219" s="168"/>
    </row>
    <row r="220" spans="1:9" x14ac:dyDescent="0.2">
      <c r="A220" s="168"/>
      <c r="B220" s="166"/>
      <c r="C220" s="162" t="s">
        <v>167</v>
      </c>
      <c r="D220" s="179">
        <f>IF('Mål 10'!$C$14="",0,'Mål 10'!$C$14)</f>
        <v>0</v>
      </c>
      <c r="E220" s="179">
        <f>IF('Mål 10'!$I$14="",0,'Mål 10'!$I$14)</f>
        <v>0</v>
      </c>
      <c r="F220" s="179">
        <f>IF('Mål 10'!$J$14="",0,'Mål 10'!$J$14)</f>
        <v>0</v>
      </c>
      <c r="G220" s="177">
        <f>IF('Mål 10'!$K$14="",0,'Mål 10'!$K$14)</f>
        <v>0</v>
      </c>
      <c r="H220" s="167"/>
      <c r="I220" s="168"/>
    </row>
    <row r="221" spans="1:9" x14ac:dyDescent="0.2">
      <c r="A221" s="168"/>
      <c r="B221" s="166"/>
      <c r="C221" s="162" t="s">
        <v>167</v>
      </c>
      <c r="D221" s="179">
        <f>IF('Mål 10'!$C$15="",0,'Mål 10'!$C$15)</f>
        <v>0</v>
      </c>
      <c r="E221" s="179">
        <f>IF('Mål 10'!$I$15="",0,'Mål 10'!$I$15)</f>
        <v>0</v>
      </c>
      <c r="F221" s="179">
        <f>IF('Mål 10'!$J$15="",0,'Mål 10'!$J$15)</f>
        <v>0</v>
      </c>
      <c r="G221" s="177">
        <f>IF('Mål 10'!$K$15="",0,'Mål 10'!$K$15)</f>
        <v>0</v>
      </c>
      <c r="H221" s="167"/>
      <c r="I221" s="168"/>
    </row>
    <row r="222" spans="1:9" x14ac:dyDescent="0.2">
      <c r="A222" s="168"/>
      <c r="B222" s="166"/>
      <c r="C222" s="162" t="s">
        <v>167</v>
      </c>
      <c r="D222" s="179">
        <f>IF('Mål 10'!$C$16="",0,'Mål 10'!$C$16)</f>
        <v>0</v>
      </c>
      <c r="E222" s="179">
        <f>IF('Mål 10'!$I$16="",0,'Mål 10'!$I$16)</f>
        <v>0</v>
      </c>
      <c r="F222" s="179">
        <f>IF('Mål 10'!$J$16="",0,'Mål 10'!$J$16)</f>
        <v>0</v>
      </c>
      <c r="G222" s="177">
        <f>IF('Mål 10'!$K$16="",0,'Mål 10'!$K$16)</f>
        <v>0</v>
      </c>
      <c r="H222" s="167"/>
      <c r="I222" s="168"/>
    </row>
    <row r="223" spans="1:9" x14ac:dyDescent="0.2">
      <c r="A223" s="168"/>
      <c r="B223" s="166"/>
      <c r="C223" s="162" t="s">
        <v>167</v>
      </c>
      <c r="D223" s="179">
        <f>IF('Mål 10'!$C$17="",0,'Mål 10'!$C$17)</f>
        <v>0</v>
      </c>
      <c r="E223" s="179">
        <f>IF('Mål 10'!$I$17="",0,'Mål 10'!$I$17)</f>
        <v>0</v>
      </c>
      <c r="F223" s="179">
        <f>IF('Mål 10'!$J$17="",0,'Mål 10'!$J$17)</f>
        <v>0</v>
      </c>
      <c r="G223" s="177">
        <f>IF('Mål 10'!$K$17="",0,'Mål 10'!$K$17)</f>
        <v>0</v>
      </c>
      <c r="H223" s="167"/>
      <c r="I223" s="168"/>
    </row>
    <row r="224" spans="1:9" x14ac:dyDescent="0.2">
      <c r="A224" s="168"/>
      <c r="B224" s="166"/>
      <c r="C224" s="162" t="s">
        <v>167</v>
      </c>
      <c r="D224" s="179">
        <f>IF('Mål 10'!$C$18="",0,'Mål 10'!$C$18)</f>
        <v>0</v>
      </c>
      <c r="E224" s="179">
        <f>IF('Mål 10'!$I$18="",0,'Mål 10'!$I$18)</f>
        <v>0</v>
      </c>
      <c r="F224" s="179">
        <f>IF('Mål 10'!$J$18="",0,'Mål 10'!$J$18)</f>
        <v>0</v>
      </c>
      <c r="G224" s="177">
        <f>IF('Mål 10'!$K$18="",0,'Mål 10'!$K$18)</f>
        <v>0</v>
      </c>
      <c r="H224" s="167"/>
      <c r="I224" s="168"/>
    </row>
    <row r="225" spans="1:9" x14ac:dyDescent="0.2">
      <c r="A225" s="168"/>
      <c r="B225" s="166"/>
      <c r="C225" s="162" t="s">
        <v>167</v>
      </c>
      <c r="D225" s="179">
        <f>IF('Mål 10'!$C$19="",0,'Mål 10'!$C$19)</f>
        <v>0</v>
      </c>
      <c r="E225" s="179">
        <f>IF('Mål 10'!$I$19="",0,'Mål 10'!$I$19)</f>
        <v>0</v>
      </c>
      <c r="F225" s="179">
        <f>IF('Mål 10'!$J$19="",0,'Mål 10'!$J$19)</f>
        <v>0</v>
      </c>
      <c r="G225" s="177">
        <f>IF('Mål 10'!$K$19="",0,'Mål 10'!$K$19)</f>
        <v>0</v>
      </c>
      <c r="H225" s="167"/>
      <c r="I225" s="168"/>
    </row>
    <row r="226" spans="1:9" x14ac:dyDescent="0.2">
      <c r="A226" s="168"/>
      <c r="B226" s="166"/>
      <c r="C226" s="162" t="s">
        <v>167</v>
      </c>
      <c r="D226" s="179">
        <f>IF('Mål 10'!$C$20="",0,'Mål 10'!$C$20)</f>
        <v>0</v>
      </c>
      <c r="E226" s="179">
        <f>IF('Mål 10'!$I$20="",0,'Mål 10'!$I$20)</f>
        <v>0</v>
      </c>
      <c r="F226" s="179">
        <f>IF('Mål 10'!$J$20="",0,'Mål 10'!$J$20)</f>
        <v>0</v>
      </c>
      <c r="G226" s="177">
        <f>IF('Mål 10'!$K$20="",0,'Mål 10'!$K$20)</f>
        <v>0</v>
      </c>
      <c r="H226" s="167"/>
      <c r="I226" s="168"/>
    </row>
    <row r="227" spans="1:9" x14ac:dyDescent="0.2">
      <c r="A227" s="168"/>
      <c r="B227" s="166"/>
      <c r="C227" s="162" t="s">
        <v>167</v>
      </c>
      <c r="D227" s="179">
        <f>IF('Mål 10'!$C$21="",0,'Mål 10'!$C$21)</f>
        <v>0</v>
      </c>
      <c r="E227" s="179">
        <f>IF('Mål 10'!$I$21="",0,'Mål 10'!$I$21)</f>
        <v>0</v>
      </c>
      <c r="F227" s="179">
        <f>IF('Mål 10'!$J$21="",0,'Mål 10'!$J$21)</f>
        <v>0</v>
      </c>
      <c r="G227" s="177">
        <f>IF('Mål 10'!$K$21="",0,'Mål 10'!$K$21)</f>
        <v>0</v>
      </c>
      <c r="H227" s="167"/>
      <c r="I227" s="168"/>
    </row>
    <row r="228" spans="1:9" x14ac:dyDescent="0.2">
      <c r="A228" s="168"/>
      <c r="B228" s="166"/>
      <c r="C228" s="162" t="s">
        <v>167</v>
      </c>
      <c r="D228" s="179">
        <f>IF('Mål 10'!$C$22="",0,'Mål 10'!$C$22)</f>
        <v>0</v>
      </c>
      <c r="E228" s="179">
        <f>IF('Mål 10'!$I$22="",0,'Mål 10'!$I$22)</f>
        <v>0</v>
      </c>
      <c r="F228" s="179">
        <f>IF('Mål 10'!$J$22="",0,'Mål 10'!$J$22)</f>
        <v>0</v>
      </c>
      <c r="G228" s="177">
        <f>IF('Mål 10'!$K$22="",0,'Mål 10'!$K$22)</f>
        <v>0</v>
      </c>
      <c r="H228" s="167"/>
      <c r="I228" s="168"/>
    </row>
    <row r="229" spans="1:9" x14ac:dyDescent="0.2">
      <c r="A229" s="168"/>
      <c r="B229" s="166"/>
      <c r="C229" s="162" t="s">
        <v>167</v>
      </c>
      <c r="D229" s="179">
        <f>IF('Mål 10'!$C$23="",0,'Mål 10'!$C$23)</f>
        <v>0</v>
      </c>
      <c r="E229" s="179">
        <f>IF('Mål 10'!$I$23="",0,'Mål 10'!$I$23)</f>
        <v>0</v>
      </c>
      <c r="F229" s="179">
        <f>IF('Mål 10'!$J$23="",0,'Mål 10'!$J$23)</f>
        <v>0</v>
      </c>
      <c r="G229" s="177">
        <f>IF('Mål 10'!$K$23="",0,'Mål 10'!$K$23)</f>
        <v>0</v>
      </c>
      <c r="H229" s="167"/>
      <c r="I229" s="168"/>
    </row>
    <row r="230" spans="1:9" x14ac:dyDescent="0.2">
      <c r="A230" s="168"/>
      <c r="B230" s="166"/>
      <c r="C230" s="162" t="s">
        <v>167</v>
      </c>
      <c r="D230" s="179">
        <f>IF('Mål 10'!$C$24="",0,'Mål 10'!$C$24)</f>
        <v>0</v>
      </c>
      <c r="E230" s="179">
        <f>IF('Mål 10'!$I$24="",0,'Mål 10'!$I$24)</f>
        <v>0</v>
      </c>
      <c r="F230" s="179">
        <f>IF('Mål 10'!$J$24="",0,'Mål 10'!$J$24)</f>
        <v>0</v>
      </c>
      <c r="G230" s="177">
        <f>IF('Mål 10'!$K$24="",0,'Mål 10'!$K$24)</f>
        <v>0</v>
      </c>
      <c r="H230" s="167"/>
      <c r="I230" s="168"/>
    </row>
    <row r="231" spans="1:9" x14ac:dyDescent="0.2">
      <c r="A231" s="168"/>
      <c r="B231" s="166"/>
      <c r="C231" s="162" t="s">
        <v>167</v>
      </c>
      <c r="D231" s="179">
        <f>IF('Mål 10'!$C$25="",0,'Mål 10'!$C$25)</f>
        <v>0</v>
      </c>
      <c r="E231" s="179">
        <f>IF('Mål 10'!$I$25="",0,'Mål 10'!$I$25)</f>
        <v>0</v>
      </c>
      <c r="F231" s="179">
        <f>IF('Mål 10'!$J$25="",0,'Mål 10'!$J$25)</f>
        <v>0</v>
      </c>
      <c r="G231" s="177">
        <f>IF('Mål 10'!$K$25="",0,'Mål 10'!$K$25)</f>
        <v>0</v>
      </c>
      <c r="H231" s="167"/>
      <c r="I231" s="168"/>
    </row>
    <row r="232" spans="1:9" x14ac:dyDescent="0.2">
      <c r="A232" s="168"/>
      <c r="B232" s="166"/>
      <c r="C232" s="162" t="s">
        <v>167</v>
      </c>
      <c r="D232" s="179">
        <f>IF('Mål 10'!$C$26="",0,'Mål 10'!$C$26)</f>
        <v>0</v>
      </c>
      <c r="E232" s="179">
        <f>IF('Mål 10'!$I$26="",0,'Mål 10'!$I$26)</f>
        <v>0</v>
      </c>
      <c r="F232" s="179">
        <f>IF('Mål 10'!$J$26="",0,'Mål 10'!$J$26)</f>
        <v>0</v>
      </c>
      <c r="G232" s="177">
        <f>IF('Mål 10'!$K$26="",0,'Mål 10'!$K$26)</f>
        <v>0</v>
      </c>
      <c r="H232" s="167"/>
      <c r="I232" s="168"/>
    </row>
    <row r="233" spans="1:9" x14ac:dyDescent="0.2">
      <c r="A233" s="168"/>
      <c r="B233" s="166"/>
      <c r="C233" s="163" t="s">
        <v>167</v>
      </c>
      <c r="D233" s="180">
        <f>IF('Mål 10'!$C$27="",0,'Mål 10'!$C$27)</f>
        <v>0</v>
      </c>
      <c r="E233" s="180">
        <f>IF('Mål 10'!$I$27="",0,'Mål 10'!$I$27)</f>
        <v>0</v>
      </c>
      <c r="F233" s="180">
        <f>IF('Mål 10'!$J$27="",0,'Mål 10'!$J$27)</f>
        <v>0</v>
      </c>
      <c r="G233" s="178">
        <f>IF('Mål 10'!$K$27="",0,'Mål 10'!$K$27)</f>
        <v>0</v>
      </c>
      <c r="H233" s="167"/>
      <c r="I233" s="168"/>
    </row>
    <row r="234" spans="1:9" x14ac:dyDescent="0.2">
      <c r="A234" s="168"/>
      <c r="B234" s="166"/>
      <c r="C234" s="160" t="s">
        <v>168</v>
      </c>
      <c r="D234" s="179">
        <f>IF('Mål 11'!$C$8="",0,'Mål 11'!$C$8)</f>
        <v>0</v>
      </c>
      <c r="E234" s="179">
        <f>IF('Mål 11'!$I$8="",0,'Mål 11'!$I$8)</f>
        <v>0</v>
      </c>
      <c r="F234" s="179">
        <f>IF('Mål 11'!$J$8="",0,'Mål 11'!$J$8)</f>
        <v>0</v>
      </c>
      <c r="G234" s="174">
        <f>IF('Mål 11'!$K$8="",0,'Mål 11'!$K$8)</f>
        <v>0</v>
      </c>
      <c r="H234" s="167"/>
      <c r="I234" s="168"/>
    </row>
    <row r="235" spans="1:9" x14ac:dyDescent="0.2">
      <c r="A235" s="168"/>
      <c r="B235" s="166"/>
      <c r="C235" s="160" t="s">
        <v>168</v>
      </c>
      <c r="D235" s="179">
        <f>IF('Mål 11'!$C$9="",0,'Mål 11'!$C$9)</f>
        <v>0</v>
      </c>
      <c r="E235" s="179">
        <f>IF('Mål 11'!$I$9="",0,'Mål 11'!$I$9)</f>
        <v>0</v>
      </c>
      <c r="F235" s="179">
        <f>IF('Mål 11'!$J$9="",0,'Mål 11'!$J$9)</f>
        <v>0</v>
      </c>
      <c r="G235" s="174">
        <f>IF('Mål 11'!$K$9="",0,'Mål 11'!$K$9)</f>
        <v>0</v>
      </c>
      <c r="H235" s="167"/>
      <c r="I235" s="168"/>
    </row>
    <row r="236" spans="1:9" x14ac:dyDescent="0.2">
      <c r="A236" s="168"/>
      <c r="B236" s="166"/>
      <c r="C236" s="160" t="s">
        <v>168</v>
      </c>
      <c r="D236" s="179">
        <f>IF('Mål 11'!$C$10="",0,'Mål 11'!$C$10)</f>
        <v>0</v>
      </c>
      <c r="E236" s="179">
        <f>IF('Mål 11'!$I$10="",0,'Mål 11'!$I$10)</f>
        <v>0</v>
      </c>
      <c r="F236" s="179">
        <f>IF('Mål 11'!$J$10="",0,'Mål 11'!$J$10)</f>
        <v>0</v>
      </c>
      <c r="G236" s="174">
        <f>IF('Mål 11'!$K$10="",0,'Mål 11'!$K$10)</f>
        <v>0</v>
      </c>
      <c r="H236" s="167"/>
      <c r="I236" s="168"/>
    </row>
    <row r="237" spans="1:9" x14ac:dyDescent="0.2">
      <c r="A237" s="168"/>
      <c r="B237" s="166"/>
      <c r="C237" s="160" t="s">
        <v>168</v>
      </c>
      <c r="D237" s="179">
        <f>IF('Mål 11'!$C$11="",0,'Mål 11'!$C211)</f>
        <v>0</v>
      </c>
      <c r="E237" s="179">
        <f>IF('Mål 11'!$I$11="",0,'Mål 11'!$I211)</f>
        <v>0</v>
      </c>
      <c r="F237" s="179">
        <f>IF('Mål 11'!$J$11="",0,'Mål 11'!$J211)</f>
        <v>0</v>
      </c>
      <c r="G237" s="174">
        <f>IF('Mål 11'!$K$11="",0,'Mål 11'!$K211)</f>
        <v>0</v>
      </c>
      <c r="H237" s="167"/>
      <c r="I237" s="168"/>
    </row>
    <row r="238" spans="1:9" x14ac:dyDescent="0.2">
      <c r="A238" s="168"/>
      <c r="B238" s="166"/>
      <c r="C238" s="160" t="s">
        <v>168</v>
      </c>
      <c r="D238" s="179">
        <f>IF('Mål 11'!$C$12="",0,'Mål 11'!$C$12)</f>
        <v>0</v>
      </c>
      <c r="E238" s="179">
        <f>IF('Mål 11'!$I$12="",0,'Mål 11'!$I$12)</f>
        <v>0</v>
      </c>
      <c r="F238" s="179">
        <f>IF('Mål 11'!$J$12="",0,'Mål 11'!$J$12)</f>
        <v>0</v>
      </c>
      <c r="G238" s="174">
        <f>IF('Mål 11'!$K$12="",0,'Mål 11'!$K$12)</f>
        <v>0</v>
      </c>
      <c r="H238" s="167"/>
      <c r="I238" s="168"/>
    </row>
    <row r="239" spans="1:9" x14ac:dyDescent="0.2">
      <c r="A239" s="168"/>
      <c r="B239" s="166"/>
      <c r="C239" s="160" t="s">
        <v>168</v>
      </c>
      <c r="D239" s="179">
        <f>IF('Mål 11'!$C$13="",0,'Mål 11'!$C$13)</f>
        <v>0</v>
      </c>
      <c r="E239" s="179">
        <f>IF('Mål 11'!$I$13="",0,'Mål 11'!$I$13)</f>
        <v>0</v>
      </c>
      <c r="F239" s="179">
        <f>IF('Mål 11'!$J$13="",0,'Mål 11'!$J$13)</f>
        <v>0</v>
      </c>
      <c r="G239" s="174">
        <f>IF('Mål 11'!$K$13="",0,'Mål 11'!$K$13)</f>
        <v>0</v>
      </c>
      <c r="H239" s="167"/>
      <c r="I239" s="168"/>
    </row>
    <row r="240" spans="1:9" x14ac:dyDescent="0.2">
      <c r="A240" s="168"/>
      <c r="B240" s="166"/>
      <c r="C240" s="160" t="s">
        <v>168</v>
      </c>
      <c r="D240" s="179">
        <f>IF('Mål 11'!$C$14="",0,'Mål 11'!$C$14)</f>
        <v>0</v>
      </c>
      <c r="E240" s="179">
        <f>IF('Mål 11'!$I$14="",0,'Mål 11'!$I$14)</f>
        <v>0</v>
      </c>
      <c r="F240" s="179">
        <f>IF('Mål 11'!$J$14="",0,'Mål 11'!$J$14)</f>
        <v>0</v>
      </c>
      <c r="G240" s="174">
        <f>IF('Mål 11'!$K$14="",0,'Mål 11'!$K$14)</f>
        <v>0</v>
      </c>
      <c r="H240" s="167"/>
      <c r="I240" s="168"/>
    </row>
    <row r="241" spans="1:9" x14ac:dyDescent="0.2">
      <c r="A241" s="168"/>
      <c r="B241" s="166"/>
      <c r="C241" s="160" t="s">
        <v>168</v>
      </c>
      <c r="D241" s="179">
        <f>IF('Mål 11'!$C$15="",0,'Mål 11'!$C$15)</f>
        <v>0</v>
      </c>
      <c r="E241" s="179">
        <f>IF('Mål 11'!$I$15="",0,'Mål 11'!$I$15)</f>
        <v>0</v>
      </c>
      <c r="F241" s="179">
        <f>IF('Mål 11'!$J$15="",0,'Mål 11'!$J$15)</f>
        <v>0</v>
      </c>
      <c r="G241" s="174">
        <f>IF('Mål 11'!$K$15="",0,'Mål 11'!$K$15)</f>
        <v>0</v>
      </c>
      <c r="H241" s="167"/>
      <c r="I241" s="168"/>
    </row>
    <row r="242" spans="1:9" x14ac:dyDescent="0.2">
      <c r="A242" s="168"/>
      <c r="B242" s="166"/>
      <c r="C242" s="160" t="s">
        <v>168</v>
      </c>
      <c r="D242" s="179">
        <f>IF('Mål 11'!$C$16="",0,'Mål 11'!$C$16)</f>
        <v>0</v>
      </c>
      <c r="E242" s="179">
        <f>IF('Mål 11'!$I$16="",0,'Mål 11'!$I$16)</f>
        <v>0</v>
      </c>
      <c r="F242" s="179">
        <f>IF('Mål 11'!$J$16="",0,'Mål 11'!$J$16)</f>
        <v>0</v>
      </c>
      <c r="G242" s="174">
        <f>IF('Mål 11'!$K$16="",0,'Mål 11'!$K$16)</f>
        <v>0</v>
      </c>
      <c r="H242" s="167"/>
      <c r="I242" s="168"/>
    </row>
    <row r="243" spans="1:9" x14ac:dyDescent="0.2">
      <c r="A243" s="168"/>
      <c r="B243" s="166"/>
      <c r="C243" s="160" t="s">
        <v>168</v>
      </c>
      <c r="D243" s="179">
        <f>IF('Mål 11'!$C$17="",0,'Mål 11'!$C$17)</f>
        <v>0</v>
      </c>
      <c r="E243" s="179">
        <f>IF('Mål 11'!$I$17="",0,'Mål 11'!$I$17)</f>
        <v>0</v>
      </c>
      <c r="F243" s="179">
        <f>IF('Mål 11'!$J$17="",0,'Mål 11'!$J$17)</f>
        <v>0</v>
      </c>
      <c r="G243" s="174">
        <f>IF('Mål 11'!$K$17="",0,'Mål 11'!$K$17)</f>
        <v>0</v>
      </c>
      <c r="H243" s="167"/>
      <c r="I243" s="168"/>
    </row>
    <row r="244" spans="1:9" x14ac:dyDescent="0.2">
      <c r="A244" s="168"/>
      <c r="B244" s="166"/>
      <c r="C244" s="160" t="s">
        <v>168</v>
      </c>
      <c r="D244" s="179">
        <f>IF('Mål 11'!$C$18="",0,'Mål 11'!$C$18)</f>
        <v>0</v>
      </c>
      <c r="E244" s="179">
        <f>IF('Mål 11'!$I$18="",0,'Mål 11'!$I$18)</f>
        <v>0</v>
      </c>
      <c r="F244" s="179">
        <f>IF('Mål 11'!$J$18="",0,'Mål 11'!$J$18)</f>
        <v>0</v>
      </c>
      <c r="G244" s="174">
        <f>IF('Mål 11'!$K$18="",0,'Mål 11'!$K$18)</f>
        <v>0</v>
      </c>
      <c r="H244" s="167"/>
      <c r="I244" s="168"/>
    </row>
    <row r="245" spans="1:9" x14ac:dyDescent="0.2">
      <c r="A245" s="168"/>
      <c r="B245" s="166"/>
      <c r="C245" s="160" t="s">
        <v>168</v>
      </c>
      <c r="D245" s="179">
        <f>IF('Mål 11'!$C$19="",0,'Mål 11'!$C$19)</f>
        <v>0</v>
      </c>
      <c r="E245" s="179">
        <f>IF('Mål 11'!$I$19="",0,'Mål 11'!$I$19)</f>
        <v>0</v>
      </c>
      <c r="F245" s="179">
        <f>IF('Mål 11'!$J$19="",0,'Mål 11'!$J$19)</f>
        <v>0</v>
      </c>
      <c r="G245" s="174">
        <f>IF('Mål 11'!$K$19="",0,'Mål 11'!$K$19)</f>
        <v>0</v>
      </c>
      <c r="H245" s="167"/>
      <c r="I245" s="168"/>
    </row>
    <row r="246" spans="1:9" x14ac:dyDescent="0.2">
      <c r="A246" s="168"/>
      <c r="B246" s="166"/>
      <c r="C246" s="160" t="s">
        <v>168</v>
      </c>
      <c r="D246" s="179">
        <f>IF('Mål 11'!$C$20="",0,'Mål 11'!$C$20)</f>
        <v>0</v>
      </c>
      <c r="E246" s="179">
        <f>IF('Mål 11'!$I$20="",0,'Mål 11'!$I$20)</f>
        <v>0</v>
      </c>
      <c r="F246" s="179">
        <f>IF('Mål 11'!$J$20="",0,'Mål 11'!$J$20)</f>
        <v>0</v>
      </c>
      <c r="G246" s="174">
        <f>IF('Mål 11'!$K$20="",0,'Mål 11'!$K$20)</f>
        <v>0</v>
      </c>
      <c r="H246" s="167"/>
      <c r="I246" s="168"/>
    </row>
    <row r="247" spans="1:9" x14ac:dyDescent="0.2">
      <c r="A247" s="168"/>
      <c r="B247" s="166"/>
      <c r="C247" s="160" t="s">
        <v>168</v>
      </c>
      <c r="D247" s="179">
        <f>IF('Mål 11'!$C$21="",0,'Mål 11'!$C$21)</f>
        <v>0</v>
      </c>
      <c r="E247" s="179">
        <f>IF('Mål 11'!$I$21="",0,'Mål 11'!$I$21)</f>
        <v>0</v>
      </c>
      <c r="F247" s="179">
        <f>IF('Mål 11'!$J$21="",0,'Mål 11'!$J$21)</f>
        <v>0</v>
      </c>
      <c r="G247" s="174">
        <f>IF('Mål 11'!$K$21="",0,'Mål 11'!$K$21)</f>
        <v>0</v>
      </c>
      <c r="H247" s="167"/>
      <c r="I247" s="168"/>
    </row>
    <row r="248" spans="1:9" x14ac:dyDescent="0.2">
      <c r="A248" s="168"/>
      <c r="B248" s="166"/>
      <c r="C248" s="160" t="s">
        <v>168</v>
      </c>
      <c r="D248" s="179">
        <f>IF('Mål 11'!$C$22="",0,'Mål 11'!$C$22)</f>
        <v>0</v>
      </c>
      <c r="E248" s="179">
        <f>IF('Mål 11'!$I$22="",0,'Mål 11'!$I$22)</f>
        <v>0</v>
      </c>
      <c r="F248" s="179">
        <f>IF('Mål 11'!$J$22="",0,'Mål 11'!$J$22)</f>
        <v>0</v>
      </c>
      <c r="G248" s="174">
        <f>IF('Mål 11'!$K$22="",0,'Mål 11'!$K$22)</f>
        <v>0</v>
      </c>
      <c r="H248" s="167"/>
      <c r="I248" s="168"/>
    </row>
    <row r="249" spans="1:9" x14ac:dyDescent="0.2">
      <c r="A249" s="168"/>
      <c r="B249" s="166"/>
      <c r="C249" s="160" t="s">
        <v>168</v>
      </c>
      <c r="D249" s="179">
        <f>IF('Mål 11'!$C$23="",0,'Mål 11'!$C$23)</f>
        <v>0</v>
      </c>
      <c r="E249" s="179">
        <f>IF('Mål 11'!$I$23="",0,'Mål 11'!$I$23)</f>
        <v>0</v>
      </c>
      <c r="F249" s="179">
        <f>IF('Mål 11'!$J$23="",0,'Mål 11'!$J$23)</f>
        <v>0</v>
      </c>
      <c r="G249" s="174">
        <f>IF('Mål 11'!$K$23="",0,'Mål 11'!$K$23)</f>
        <v>0</v>
      </c>
      <c r="H249" s="167"/>
      <c r="I249" s="168"/>
    </row>
    <row r="250" spans="1:9" x14ac:dyDescent="0.2">
      <c r="A250" s="168"/>
      <c r="B250" s="166"/>
      <c r="C250" s="160" t="s">
        <v>168</v>
      </c>
      <c r="D250" s="179">
        <f>IF('Mål 11'!$C$24="",0,'Mål 11'!$C$24)</f>
        <v>0</v>
      </c>
      <c r="E250" s="179">
        <f>IF('Mål 11'!$I$24="",0,'Mål 11'!$I$24)</f>
        <v>0</v>
      </c>
      <c r="F250" s="179">
        <f>IF('Mål 11'!$J$24="",0,'Mål 11'!$J$24)</f>
        <v>0</v>
      </c>
      <c r="G250" s="174">
        <f>IF('Mål 11'!$K$24="",0,'Mål 11'!$K$24)</f>
        <v>0</v>
      </c>
      <c r="H250" s="167"/>
      <c r="I250" s="168"/>
    </row>
    <row r="251" spans="1:9" x14ac:dyDescent="0.2">
      <c r="A251" s="168"/>
      <c r="B251" s="166"/>
      <c r="C251" s="160" t="s">
        <v>168</v>
      </c>
      <c r="D251" s="179">
        <f>IF('Mål 11'!$C$25="",0,'Mål 11'!$C$25)</f>
        <v>0</v>
      </c>
      <c r="E251" s="179">
        <f>IF('Mål 11'!$I$25="",0,'Mål 11'!$I$25)</f>
        <v>0</v>
      </c>
      <c r="F251" s="179">
        <f>IF('Mål 11'!$J$25="",0,'Mål 11'!$J$25)</f>
        <v>0</v>
      </c>
      <c r="G251" s="174">
        <f>IF('Mål 11'!$K$25="",0,'Mål 11'!$K$25)</f>
        <v>0</v>
      </c>
      <c r="H251" s="167"/>
      <c r="I251" s="168"/>
    </row>
    <row r="252" spans="1:9" x14ac:dyDescent="0.2">
      <c r="A252" s="168"/>
      <c r="B252" s="166"/>
      <c r="C252" s="160" t="s">
        <v>168</v>
      </c>
      <c r="D252" s="179">
        <f>IF('Mål 11'!$C$26="",0,'Mål 11'!$C$26)</f>
        <v>0</v>
      </c>
      <c r="E252" s="179">
        <f>IF('Mål 11'!$I$26="",0,'Mål 11'!$I$26)</f>
        <v>0</v>
      </c>
      <c r="F252" s="179">
        <f>IF('Mål 11'!$J$26="",0,'Mål 11'!$J$26)</f>
        <v>0</v>
      </c>
      <c r="G252" s="174">
        <f>IF('Mål 11'!$K$26="",0,'Mål 11'!$K$26)</f>
        <v>0</v>
      </c>
      <c r="H252" s="167"/>
      <c r="I252" s="168"/>
    </row>
    <row r="253" spans="1:9" x14ac:dyDescent="0.2">
      <c r="A253" s="168"/>
      <c r="B253" s="166"/>
      <c r="C253" s="160" t="s">
        <v>168</v>
      </c>
      <c r="D253" s="179">
        <f>IF('Mål 11'!$C$27="",0,'Mål 11'!$C$27)</f>
        <v>0</v>
      </c>
      <c r="E253" s="179">
        <f>IF('Mål 11'!$I$27="",0,'Mål 11'!$I$27)</f>
        <v>0</v>
      </c>
      <c r="F253" s="179">
        <f>IF('Mål 11'!$J$27="",0,'Mål 11'!$J$27)</f>
        <v>0</v>
      </c>
      <c r="G253" s="174">
        <f>IF('Mål 11'!$K$27="",0,'Mål 11'!$K$27)</f>
        <v>0</v>
      </c>
      <c r="H253" s="167"/>
      <c r="I253" s="168"/>
    </row>
    <row r="254" spans="1:9" x14ac:dyDescent="0.2">
      <c r="A254" s="168"/>
      <c r="B254" s="166"/>
      <c r="C254" s="161" t="s">
        <v>169</v>
      </c>
      <c r="D254" s="173">
        <f>IF('Mål 12'!$C$8="",0,'Mål 12'!$C$8)</f>
        <v>0</v>
      </c>
      <c r="E254" s="173">
        <f>IF('Mål 12'!$I$8="",0,'Mål 12'!$I$8)</f>
        <v>0</v>
      </c>
      <c r="F254" s="173">
        <f>IF('Mål 12'!$J$8="",0,'Mål 12'!$J$8)</f>
        <v>0</v>
      </c>
      <c r="G254" s="176">
        <f>IF('Mål 12'!$K$8="",0,'Mål 12'!$K$8)</f>
        <v>0</v>
      </c>
      <c r="H254" s="167"/>
      <c r="I254" s="168"/>
    </row>
    <row r="255" spans="1:9" x14ac:dyDescent="0.2">
      <c r="A255" s="168"/>
      <c r="B255" s="166"/>
      <c r="C255" s="162" t="s">
        <v>169</v>
      </c>
      <c r="D255" s="179">
        <f>IF('Mål 12'!$C$9="",0,'Mål 12'!$C$9)</f>
        <v>0</v>
      </c>
      <c r="E255" s="179">
        <f>IF('Mål 12'!$I$9="",0,'Mål 12'!$I$9)</f>
        <v>0</v>
      </c>
      <c r="F255" s="179">
        <f>IF('Mål 12'!$J$9="",0,'Mål 12'!$J$9)</f>
        <v>0</v>
      </c>
      <c r="G255" s="177">
        <f>IF('Mål 12'!$K$9="",0,'Mål 12'!$K$9)</f>
        <v>0</v>
      </c>
      <c r="H255" s="167"/>
      <c r="I255" s="168"/>
    </row>
    <row r="256" spans="1:9" x14ac:dyDescent="0.2">
      <c r="A256" s="168"/>
      <c r="B256" s="166"/>
      <c r="C256" s="162" t="s">
        <v>169</v>
      </c>
      <c r="D256" s="179">
        <f>IF('Mål 12'!$C$10="",0,'Mål 12'!$C$10)</f>
        <v>0</v>
      </c>
      <c r="E256" s="179">
        <f>IF('Mål 12'!$I$10="",0,'Mål 12'!$I$10)</f>
        <v>0</v>
      </c>
      <c r="F256" s="179">
        <f>IF('Mål 12'!$J$10="",0,'Mål 12'!$J$10)</f>
        <v>0</v>
      </c>
      <c r="G256" s="177">
        <f>IF('Mål 12'!$K$10="",0,'Mål 12'!$K$10)</f>
        <v>0</v>
      </c>
      <c r="H256" s="167"/>
      <c r="I256" s="168"/>
    </row>
    <row r="257" spans="1:9" x14ac:dyDescent="0.2">
      <c r="A257" s="168"/>
      <c r="B257" s="166"/>
      <c r="C257" s="162" t="s">
        <v>169</v>
      </c>
      <c r="D257" s="179">
        <f>IF('Mål 12'!$C$11="",0,'Mål 12'!$C231)</f>
        <v>0</v>
      </c>
      <c r="E257" s="179">
        <f>IF('Mål 12'!$I$11="",0,'Mål 12'!$I231)</f>
        <v>0</v>
      </c>
      <c r="F257" s="179">
        <f>IF('Mål 12'!$J$11="",0,'Mål 12'!$J231)</f>
        <v>0</v>
      </c>
      <c r="G257" s="177">
        <f>IF('Mål 12'!$K$11="",0,'Mål 12'!$K231)</f>
        <v>0</v>
      </c>
      <c r="H257" s="167"/>
      <c r="I257" s="168"/>
    </row>
    <row r="258" spans="1:9" x14ac:dyDescent="0.2">
      <c r="A258" s="168"/>
      <c r="B258" s="166"/>
      <c r="C258" s="162" t="s">
        <v>169</v>
      </c>
      <c r="D258" s="179">
        <f>IF('Mål 12'!$C$12="",0,'Mål 12'!$C$12)</f>
        <v>0</v>
      </c>
      <c r="E258" s="179">
        <f>IF('Mål 12'!$I$12="",0,'Mål 12'!$I$12)</f>
        <v>0</v>
      </c>
      <c r="F258" s="179">
        <f>IF('Mål 12'!$J$12="",0,'Mål 12'!$J$12)</f>
        <v>0</v>
      </c>
      <c r="G258" s="177">
        <f>IF('Mål 12'!$K$12="",0,'Mål 12'!$K$12)</f>
        <v>0</v>
      </c>
      <c r="H258" s="167"/>
      <c r="I258" s="168"/>
    </row>
    <row r="259" spans="1:9" x14ac:dyDescent="0.2">
      <c r="A259" s="168"/>
      <c r="B259" s="166"/>
      <c r="C259" s="162" t="s">
        <v>169</v>
      </c>
      <c r="D259" s="179">
        <f>IF('Mål 12'!$C$13="",0,'Mål 12'!$C$13)</f>
        <v>0</v>
      </c>
      <c r="E259" s="179">
        <f>IF('Mål 12'!$I$13="",0,'Mål 12'!$I$13)</f>
        <v>0</v>
      </c>
      <c r="F259" s="179">
        <f>IF('Mål 12'!$J$13="",0,'Mål 12'!$J$13)</f>
        <v>0</v>
      </c>
      <c r="G259" s="177">
        <f>IF('Mål 12'!$K$13="",0,'Mål 12'!$K$13)</f>
        <v>0</v>
      </c>
      <c r="H259" s="167"/>
      <c r="I259" s="168"/>
    </row>
    <row r="260" spans="1:9" x14ac:dyDescent="0.2">
      <c r="A260" s="168"/>
      <c r="B260" s="166"/>
      <c r="C260" s="162" t="s">
        <v>169</v>
      </c>
      <c r="D260" s="179">
        <f>IF('Mål 12'!$C$14="",0,'Mål 12'!$C$14)</f>
        <v>0</v>
      </c>
      <c r="E260" s="179">
        <f>IF('Mål 12'!$I$14="",0,'Mål 12'!$I$14)</f>
        <v>0</v>
      </c>
      <c r="F260" s="179">
        <f>IF('Mål 12'!$J$14="",0,'Mål 12'!$J$14)</f>
        <v>0</v>
      </c>
      <c r="G260" s="177">
        <f>IF('Mål 12'!$K$14="",0,'Mål 12'!$K$14)</f>
        <v>0</v>
      </c>
      <c r="H260" s="167"/>
      <c r="I260" s="168"/>
    </row>
    <row r="261" spans="1:9" x14ac:dyDescent="0.2">
      <c r="A261" s="168"/>
      <c r="B261" s="166"/>
      <c r="C261" s="162" t="s">
        <v>169</v>
      </c>
      <c r="D261" s="179">
        <f>IF('Mål 12'!$C$15="",0,'Mål 12'!$C$15)</f>
        <v>0</v>
      </c>
      <c r="E261" s="179">
        <f>IF('Mål 12'!$I$15="",0,'Mål 12'!$I$15)</f>
        <v>0</v>
      </c>
      <c r="F261" s="179">
        <f>IF('Mål 12'!$J$15="",0,'Mål 12'!$J$15)</f>
        <v>0</v>
      </c>
      <c r="G261" s="177">
        <f>IF('Mål 12'!$K$15="",0,'Mål 12'!$K$15)</f>
        <v>0</v>
      </c>
      <c r="H261" s="167"/>
      <c r="I261" s="168"/>
    </row>
    <row r="262" spans="1:9" x14ac:dyDescent="0.2">
      <c r="A262" s="168"/>
      <c r="B262" s="166"/>
      <c r="C262" s="162" t="s">
        <v>169</v>
      </c>
      <c r="D262" s="179">
        <f>IF('Mål 12'!$C$16="",0,'Mål 12'!$C$16)</f>
        <v>0</v>
      </c>
      <c r="E262" s="179">
        <f>IF('Mål 12'!$I$16="",0,'Mål 12'!$I$16)</f>
        <v>0</v>
      </c>
      <c r="F262" s="179">
        <f>IF('Mål 12'!$J$16="",0,'Mål 12'!$J$16)</f>
        <v>0</v>
      </c>
      <c r="G262" s="177">
        <f>IF('Mål 12'!$K$16="",0,'Mål 12'!$K$16)</f>
        <v>0</v>
      </c>
      <c r="H262" s="167"/>
      <c r="I262" s="168"/>
    </row>
    <row r="263" spans="1:9" x14ac:dyDescent="0.2">
      <c r="A263" s="168"/>
      <c r="B263" s="166"/>
      <c r="C263" s="162" t="s">
        <v>169</v>
      </c>
      <c r="D263" s="179">
        <f>IF('Mål 12'!$C$17="",0,'Mål 12'!$C$17)</f>
        <v>0</v>
      </c>
      <c r="E263" s="179">
        <f>IF('Mål 12'!$I$17="",0,'Mål 12'!$I$17)</f>
        <v>0</v>
      </c>
      <c r="F263" s="179">
        <f>IF('Mål 12'!$J$17="",0,'Mål 12'!$J$17)</f>
        <v>0</v>
      </c>
      <c r="G263" s="177">
        <f>IF('Mål 12'!$K$17="",0,'Mål 12'!$K$17)</f>
        <v>0</v>
      </c>
      <c r="H263" s="167"/>
      <c r="I263" s="168"/>
    </row>
    <row r="264" spans="1:9" x14ac:dyDescent="0.2">
      <c r="A264" s="168"/>
      <c r="B264" s="166"/>
      <c r="C264" s="162" t="s">
        <v>169</v>
      </c>
      <c r="D264" s="179">
        <f>IF('Mål 12'!$C$18="",0,'Mål 12'!$C$18)</f>
        <v>0</v>
      </c>
      <c r="E264" s="179">
        <f>IF('Mål 12'!$I$18="",0,'Mål 12'!$I$18)</f>
        <v>0</v>
      </c>
      <c r="F264" s="179">
        <f>IF('Mål 12'!$J$18="",0,'Mål 12'!$J$18)</f>
        <v>0</v>
      </c>
      <c r="G264" s="177">
        <f>IF('Mål 12'!$K$18="",0,'Mål 12'!$K$18)</f>
        <v>0</v>
      </c>
      <c r="H264" s="167"/>
      <c r="I264" s="168"/>
    </row>
    <row r="265" spans="1:9" x14ac:dyDescent="0.2">
      <c r="A265" s="168"/>
      <c r="B265" s="166"/>
      <c r="C265" s="162" t="s">
        <v>169</v>
      </c>
      <c r="D265" s="179">
        <f>IF('Mål 12'!$C$19="",0,'Mål 12'!$C$19)</f>
        <v>0</v>
      </c>
      <c r="E265" s="179">
        <f>IF('Mål 12'!$I$19="",0,'Mål 12'!$I$19)</f>
        <v>0</v>
      </c>
      <c r="F265" s="179">
        <f>IF('Mål 12'!$J$19="",0,'Mål 12'!$J$19)</f>
        <v>0</v>
      </c>
      <c r="G265" s="177">
        <f>IF('Mål 12'!$K$19="",0,'Mål 12'!$K$19)</f>
        <v>0</v>
      </c>
      <c r="H265" s="167"/>
      <c r="I265" s="168"/>
    </row>
    <row r="266" spans="1:9" x14ac:dyDescent="0.2">
      <c r="A266" s="168"/>
      <c r="B266" s="166"/>
      <c r="C266" s="162" t="s">
        <v>169</v>
      </c>
      <c r="D266" s="179">
        <f>IF('Mål 12'!$C$20="",0,'Mål 12'!$C$20)</f>
        <v>0</v>
      </c>
      <c r="E266" s="179">
        <f>IF('Mål 12'!$I$20="",0,'Mål 12'!$I$20)</f>
        <v>0</v>
      </c>
      <c r="F266" s="179">
        <f>IF('Mål 12'!$J$20="",0,'Mål 12'!$J$20)</f>
        <v>0</v>
      </c>
      <c r="G266" s="177">
        <f>IF('Mål 12'!$K$20="",0,'Mål 12'!$K$20)</f>
        <v>0</v>
      </c>
      <c r="H266" s="167"/>
      <c r="I266" s="168"/>
    </row>
    <row r="267" spans="1:9" x14ac:dyDescent="0.2">
      <c r="A267" s="168"/>
      <c r="B267" s="166"/>
      <c r="C267" s="162" t="s">
        <v>169</v>
      </c>
      <c r="D267" s="179">
        <f>IF('Mål 12'!$C$21="",0,'Mål 12'!$C$21)</f>
        <v>0</v>
      </c>
      <c r="E267" s="179">
        <f>IF('Mål 12'!$I$21="",0,'Mål 12'!$I$21)</f>
        <v>0</v>
      </c>
      <c r="F267" s="179">
        <f>IF('Mål 12'!$J$21="",0,'Mål 12'!$J$21)</f>
        <v>0</v>
      </c>
      <c r="G267" s="177">
        <f>IF('Mål 12'!$K$21="",0,'Mål 12'!$K$21)</f>
        <v>0</v>
      </c>
      <c r="H267" s="167"/>
      <c r="I267" s="168"/>
    </row>
    <row r="268" spans="1:9" x14ac:dyDescent="0.2">
      <c r="A268" s="168"/>
      <c r="B268" s="166"/>
      <c r="C268" s="162" t="s">
        <v>169</v>
      </c>
      <c r="D268" s="179">
        <f>IF('Mål 12'!$C$22="",0,'Mål 12'!$C$22)</f>
        <v>0</v>
      </c>
      <c r="E268" s="179">
        <f>IF('Mål 12'!$I$22="",0,'Mål 12'!$I$22)</f>
        <v>0</v>
      </c>
      <c r="F268" s="179">
        <f>IF('Mål 12'!$J$22="",0,'Mål 12'!$J$22)</f>
        <v>0</v>
      </c>
      <c r="G268" s="177">
        <f>IF('Mål 12'!$K$22="",0,'Mål 12'!$K$22)</f>
        <v>0</v>
      </c>
      <c r="H268" s="167"/>
      <c r="I268" s="168"/>
    </row>
    <row r="269" spans="1:9" x14ac:dyDescent="0.2">
      <c r="A269" s="168"/>
      <c r="B269" s="166"/>
      <c r="C269" s="162" t="s">
        <v>169</v>
      </c>
      <c r="D269" s="179">
        <f>IF('Mål 12'!$C$23="",0,'Mål 12'!$C$23)</f>
        <v>0</v>
      </c>
      <c r="E269" s="179">
        <f>IF('Mål 12'!$I$23="",0,'Mål 12'!$I$23)</f>
        <v>0</v>
      </c>
      <c r="F269" s="179">
        <f>IF('Mål 12'!$J$23="",0,'Mål 12'!$J$23)</f>
        <v>0</v>
      </c>
      <c r="G269" s="177">
        <f>IF('Mål 12'!$K$23="",0,'Mål 12'!$K$23)</f>
        <v>0</v>
      </c>
      <c r="H269" s="167"/>
      <c r="I269" s="168"/>
    </row>
    <row r="270" spans="1:9" x14ac:dyDescent="0.2">
      <c r="A270" s="168"/>
      <c r="B270" s="166"/>
      <c r="C270" s="162" t="s">
        <v>169</v>
      </c>
      <c r="D270" s="179">
        <f>IF('Mål 12'!$C$24="",0,'Mål 12'!$C$24)</f>
        <v>0</v>
      </c>
      <c r="E270" s="179">
        <f>IF('Mål 12'!$I$24="",0,'Mål 12'!$I$24)</f>
        <v>0</v>
      </c>
      <c r="F270" s="179">
        <f>IF('Mål 12'!$J$24="",0,'Mål 12'!$J$24)</f>
        <v>0</v>
      </c>
      <c r="G270" s="177">
        <f>IF('Mål 12'!$K$24="",0,'Mål 12'!$K$24)</f>
        <v>0</v>
      </c>
      <c r="H270" s="167"/>
      <c r="I270" s="168"/>
    </row>
    <row r="271" spans="1:9" x14ac:dyDescent="0.2">
      <c r="A271" s="168"/>
      <c r="B271" s="166"/>
      <c r="C271" s="162" t="s">
        <v>169</v>
      </c>
      <c r="D271" s="179">
        <f>IF('Mål 12'!$C$25="",0,'Mål 12'!$C$25)</f>
        <v>0</v>
      </c>
      <c r="E271" s="179">
        <f>IF('Mål 12'!$I$25="",0,'Mål 12'!$I$25)</f>
        <v>0</v>
      </c>
      <c r="F271" s="179">
        <f>IF('Mål 12'!$J$25="",0,'Mål 12'!$J$25)</f>
        <v>0</v>
      </c>
      <c r="G271" s="177">
        <f>IF('Mål 12'!$K$25="",0,'Mål 12'!$K$25)</f>
        <v>0</v>
      </c>
      <c r="H271" s="167"/>
      <c r="I271" s="168"/>
    </row>
    <row r="272" spans="1:9" x14ac:dyDescent="0.2">
      <c r="A272" s="168"/>
      <c r="B272" s="166"/>
      <c r="C272" s="162" t="s">
        <v>169</v>
      </c>
      <c r="D272" s="179">
        <f>IF('Mål 12'!$C$26="",0,'Mål 12'!$C$26)</f>
        <v>0</v>
      </c>
      <c r="E272" s="179">
        <f>IF('Mål 12'!$I$26="",0,'Mål 12'!$I$26)</f>
        <v>0</v>
      </c>
      <c r="F272" s="179">
        <f>IF('Mål 12'!$J$26="",0,'Mål 12'!$J$26)</f>
        <v>0</v>
      </c>
      <c r="G272" s="177">
        <f>IF('Mål 12'!$K$26="",0,'Mål 12'!$K$26)</f>
        <v>0</v>
      </c>
      <c r="H272" s="167"/>
      <c r="I272" s="168"/>
    </row>
    <row r="273" spans="1:9" x14ac:dyDescent="0.2">
      <c r="A273" s="168"/>
      <c r="B273" s="166"/>
      <c r="C273" s="163" t="s">
        <v>169</v>
      </c>
      <c r="D273" s="180">
        <f>IF('Mål 12'!$C$27="",0,'Mål 12'!$C$27)</f>
        <v>0</v>
      </c>
      <c r="E273" s="180">
        <f>IF('Mål 12'!$I$27="",0,'Mål 12'!$I$27)</f>
        <v>0</v>
      </c>
      <c r="F273" s="180">
        <f>IF('Mål 12'!$J$27="",0,'Mål 12'!$J$27)</f>
        <v>0</v>
      </c>
      <c r="G273" s="178">
        <f>IF('Mål 12'!$K$27="",0,'Mål 12'!$K$27)</f>
        <v>0</v>
      </c>
      <c r="H273" s="167"/>
      <c r="I273" s="168"/>
    </row>
    <row r="274" spans="1:9" x14ac:dyDescent="0.2">
      <c r="A274" s="168"/>
      <c r="B274" s="166"/>
      <c r="C274" s="161" t="s">
        <v>170</v>
      </c>
      <c r="D274" s="173">
        <f>IF('Mål 13'!$C$8="",0,'Mål 13'!$C$8)</f>
        <v>0</v>
      </c>
      <c r="E274" s="173">
        <f>IF('Mål 13'!$I$8="",0,'Mål 13'!$I$8)</f>
        <v>0</v>
      </c>
      <c r="F274" s="173">
        <f>IF('Mål 13'!$J$8="",0,'Mål 13'!$J$8)</f>
        <v>0</v>
      </c>
      <c r="G274" s="176">
        <f>IF('Mål 13'!$K$8="",0,'Mål 13'!$K$8)</f>
        <v>0</v>
      </c>
      <c r="H274" s="167"/>
      <c r="I274" s="168"/>
    </row>
    <row r="275" spans="1:9" x14ac:dyDescent="0.2">
      <c r="A275" s="168"/>
      <c r="B275" s="166"/>
      <c r="C275" s="162" t="s">
        <v>170</v>
      </c>
      <c r="D275" s="179">
        <f>IF('Mål 13'!$C$9="",0,'Mål 13'!$C$9)</f>
        <v>0</v>
      </c>
      <c r="E275" s="179">
        <f>IF('Mål 13'!$I$9="",0,'Mål 13'!$I$9)</f>
        <v>0</v>
      </c>
      <c r="F275" s="179">
        <f>IF('Mål 13'!$J$9="",0,'Mål 13'!$J$9)</f>
        <v>0</v>
      </c>
      <c r="G275" s="177">
        <f>IF('Mål 13'!$K$9="",0,'Mål 13'!$K$9)</f>
        <v>0</v>
      </c>
      <c r="H275" s="167"/>
      <c r="I275" s="168"/>
    </row>
    <row r="276" spans="1:9" x14ac:dyDescent="0.2">
      <c r="A276" s="168"/>
      <c r="B276" s="166"/>
      <c r="C276" s="162" t="s">
        <v>170</v>
      </c>
      <c r="D276" s="179">
        <f>IF('Mål 13'!$C$10="",0,'Mål 13'!$C$10)</f>
        <v>0</v>
      </c>
      <c r="E276" s="179">
        <f>IF('Mål 13'!$I$10="",0,'Mål 13'!$I$10)</f>
        <v>0</v>
      </c>
      <c r="F276" s="179">
        <f>IF('Mål 13'!$J$10="",0,'Mål 13'!$J$10)</f>
        <v>0</v>
      </c>
      <c r="G276" s="177">
        <f>IF('Mål 13'!$K$10="",0,'Mål 13'!$K$10)</f>
        <v>0</v>
      </c>
      <c r="H276" s="167"/>
      <c r="I276" s="168"/>
    </row>
    <row r="277" spans="1:9" x14ac:dyDescent="0.2">
      <c r="A277" s="168"/>
      <c r="B277" s="166"/>
      <c r="C277" s="162" t="s">
        <v>170</v>
      </c>
      <c r="D277" s="179">
        <f>IF('Mål 13'!$C$11="",0,'Mål 13'!$C251)</f>
        <v>0</v>
      </c>
      <c r="E277" s="179">
        <f>IF('Mål 13'!$I$11="",0,'Mål 13'!$I251)</f>
        <v>0</v>
      </c>
      <c r="F277" s="179">
        <f>IF('Mål 13'!$J$11="",0,'Mål 13'!$J251)</f>
        <v>0</v>
      </c>
      <c r="G277" s="177">
        <f>IF('Mål 13'!$K$11="",0,'Mål 13'!$K251)</f>
        <v>0</v>
      </c>
      <c r="H277" s="167"/>
      <c r="I277" s="168"/>
    </row>
    <row r="278" spans="1:9" x14ac:dyDescent="0.2">
      <c r="A278" s="168"/>
      <c r="B278" s="166"/>
      <c r="C278" s="162" t="s">
        <v>170</v>
      </c>
      <c r="D278" s="179">
        <f>IF('Mål 13'!$C$12="",0,'Mål 13'!$C$12)</f>
        <v>0</v>
      </c>
      <c r="E278" s="179">
        <f>IF('Mål 13'!$I$12="",0,'Mål 13'!$I$12)</f>
        <v>0</v>
      </c>
      <c r="F278" s="179">
        <f>IF('Mål 13'!$J$12="",0,'Mål 13'!$J$12)</f>
        <v>0</v>
      </c>
      <c r="G278" s="177">
        <f>IF('Mål 13'!$K$12="",0,'Mål 13'!$K$12)</f>
        <v>0</v>
      </c>
      <c r="H278" s="167"/>
      <c r="I278" s="168"/>
    </row>
    <row r="279" spans="1:9" x14ac:dyDescent="0.2">
      <c r="A279" s="168"/>
      <c r="B279" s="166"/>
      <c r="C279" s="162" t="s">
        <v>170</v>
      </c>
      <c r="D279" s="179">
        <f>IF('Mål 13'!$C$13="",0,'Mål 13'!$C$13)</f>
        <v>0</v>
      </c>
      <c r="E279" s="179">
        <f>IF('Mål 13'!$I$13="",0,'Mål 13'!$I$13)</f>
        <v>0</v>
      </c>
      <c r="F279" s="179">
        <f>IF('Mål 13'!$J$13="",0,'Mål 13'!$J$13)</f>
        <v>0</v>
      </c>
      <c r="G279" s="177">
        <f>IF('Mål 13'!$K$13="",0,'Mål 13'!$K$13)</f>
        <v>0</v>
      </c>
      <c r="H279" s="167"/>
      <c r="I279" s="168"/>
    </row>
    <row r="280" spans="1:9" x14ac:dyDescent="0.2">
      <c r="A280" s="168"/>
      <c r="B280" s="166"/>
      <c r="C280" s="162" t="s">
        <v>170</v>
      </c>
      <c r="D280" s="179">
        <f>IF('Mål 13'!$C$14="",0,'Mål 13'!$C$14)</f>
        <v>0</v>
      </c>
      <c r="E280" s="179">
        <f>IF('Mål 13'!$I$14="",0,'Mål 13'!$I$14)</f>
        <v>0</v>
      </c>
      <c r="F280" s="179">
        <f>IF('Mål 13'!$J$14="",0,'Mål 13'!$J$14)</f>
        <v>0</v>
      </c>
      <c r="G280" s="177">
        <f>IF('Mål 13'!$K$14="",0,'Mål 13'!$K$14)</f>
        <v>0</v>
      </c>
      <c r="H280" s="167"/>
      <c r="I280" s="168"/>
    </row>
    <row r="281" spans="1:9" x14ac:dyDescent="0.2">
      <c r="A281" s="168"/>
      <c r="B281" s="166"/>
      <c r="C281" s="162" t="s">
        <v>170</v>
      </c>
      <c r="D281" s="179">
        <f>IF('Mål 13'!$C$15="",0,'Mål 13'!$C$15)</f>
        <v>0</v>
      </c>
      <c r="E281" s="179">
        <f>IF('Mål 13'!$I$15="",0,'Mål 13'!$I$15)</f>
        <v>0</v>
      </c>
      <c r="F281" s="179">
        <f>IF('Mål 13'!$J$15="",0,'Mål 13'!$J$15)</f>
        <v>0</v>
      </c>
      <c r="G281" s="177">
        <f>IF('Mål 13'!$K$15="",0,'Mål 13'!$K$15)</f>
        <v>0</v>
      </c>
      <c r="H281" s="167"/>
      <c r="I281" s="168"/>
    </row>
    <row r="282" spans="1:9" x14ac:dyDescent="0.2">
      <c r="A282" s="168"/>
      <c r="B282" s="166"/>
      <c r="C282" s="162" t="s">
        <v>170</v>
      </c>
      <c r="D282" s="179">
        <f>IF('Mål 13'!$C$16="",0,'Mål 13'!$C$16)</f>
        <v>0</v>
      </c>
      <c r="E282" s="179">
        <f>IF('Mål 13'!$I$16="",0,'Mål 13'!$I$16)</f>
        <v>0</v>
      </c>
      <c r="F282" s="179">
        <f>IF('Mål 13'!$J$16="",0,'Mål 13'!$J$16)</f>
        <v>0</v>
      </c>
      <c r="G282" s="177">
        <f>IF('Mål 13'!$K$16="",0,'Mål 13'!$K$16)</f>
        <v>0</v>
      </c>
      <c r="H282" s="167"/>
      <c r="I282" s="168"/>
    </row>
    <row r="283" spans="1:9" x14ac:dyDescent="0.2">
      <c r="A283" s="168"/>
      <c r="B283" s="166"/>
      <c r="C283" s="162" t="s">
        <v>170</v>
      </c>
      <c r="D283" s="179">
        <f>IF('Mål 13'!$C$17="",0,'Mål 13'!$C$17)</f>
        <v>0</v>
      </c>
      <c r="E283" s="179">
        <f>IF('Mål 13'!$I$17="",0,'Mål 13'!$I$17)</f>
        <v>0</v>
      </c>
      <c r="F283" s="179">
        <f>IF('Mål 13'!$J$17="",0,'Mål 13'!$J$17)</f>
        <v>0</v>
      </c>
      <c r="G283" s="177">
        <f>IF('Mål 13'!$K$17="",0,'Mål 13'!$K$17)</f>
        <v>0</v>
      </c>
      <c r="H283" s="167"/>
      <c r="I283" s="168"/>
    </row>
    <row r="284" spans="1:9" x14ac:dyDescent="0.2">
      <c r="A284" s="168"/>
      <c r="B284" s="166"/>
      <c r="C284" s="162" t="s">
        <v>170</v>
      </c>
      <c r="D284" s="179">
        <f>IF('Mål 13'!$C$18="",0,'Mål 13'!$C$18)</f>
        <v>0</v>
      </c>
      <c r="E284" s="179">
        <f>IF('Mål 13'!$I$18="",0,'Mål 13'!$I$18)</f>
        <v>0</v>
      </c>
      <c r="F284" s="179">
        <f>IF('Mål 13'!$J$18="",0,'Mål 13'!$J$18)</f>
        <v>0</v>
      </c>
      <c r="G284" s="177">
        <f>IF('Mål 13'!$K$18="",0,'Mål 13'!$K$18)</f>
        <v>0</v>
      </c>
      <c r="H284" s="167"/>
      <c r="I284" s="168"/>
    </row>
    <row r="285" spans="1:9" x14ac:dyDescent="0.2">
      <c r="A285" s="168"/>
      <c r="B285" s="166"/>
      <c r="C285" s="162" t="s">
        <v>170</v>
      </c>
      <c r="D285" s="179">
        <f>IF('Mål 13'!$C$19="",0,'Mål 13'!$C$19)</f>
        <v>0</v>
      </c>
      <c r="E285" s="179">
        <f>IF('Mål 13'!$I$19="",0,'Mål 13'!$I$19)</f>
        <v>0</v>
      </c>
      <c r="F285" s="179">
        <f>IF('Mål 13'!$J$19="",0,'Mål 13'!$J$19)</f>
        <v>0</v>
      </c>
      <c r="G285" s="177">
        <f>IF('Mål 13'!$K$19="",0,'Mål 13'!$K$19)</f>
        <v>0</v>
      </c>
      <c r="H285" s="167"/>
      <c r="I285" s="168"/>
    </row>
    <row r="286" spans="1:9" x14ac:dyDescent="0.2">
      <c r="A286" s="168"/>
      <c r="B286" s="166"/>
      <c r="C286" s="162" t="s">
        <v>170</v>
      </c>
      <c r="D286" s="179">
        <f>IF('Mål 13'!$C$20="",0,'Mål 13'!$C$20)</f>
        <v>0</v>
      </c>
      <c r="E286" s="179">
        <f>IF('Mål 13'!$I$20="",0,'Mål 13'!$I$20)</f>
        <v>0</v>
      </c>
      <c r="F286" s="179">
        <f>IF('Mål 13'!$J$20="",0,'Mål 13'!$J$20)</f>
        <v>0</v>
      </c>
      <c r="G286" s="177">
        <f>IF('Mål 13'!$K$20="",0,'Mål 13'!$K$20)</f>
        <v>0</v>
      </c>
      <c r="H286" s="167"/>
      <c r="I286" s="168"/>
    </row>
    <row r="287" spans="1:9" x14ac:dyDescent="0.2">
      <c r="A287" s="168"/>
      <c r="B287" s="166"/>
      <c r="C287" s="162" t="s">
        <v>170</v>
      </c>
      <c r="D287" s="179">
        <f>IF('Mål 13'!$C$21="",0,'Mål 13'!$C$21)</f>
        <v>0</v>
      </c>
      <c r="E287" s="179">
        <f>IF('Mål 13'!$I$21="",0,'Mål 13'!$I$21)</f>
        <v>0</v>
      </c>
      <c r="F287" s="179">
        <f>IF('Mål 13'!$J$21="",0,'Mål 13'!$J$21)</f>
        <v>0</v>
      </c>
      <c r="G287" s="177">
        <f>IF('Mål 13'!$K$21="",0,'Mål 13'!$K$21)</f>
        <v>0</v>
      </c>
      <c r="H287" s="167"/>
      <c r="I287" s="168"/>
    </row>
    <row r="288" spans="1:9" x14ac:dyDescent="0.2">
      <c r="A288" s="168"/>
      <c r="B288" s="166"/>
      <c r="C288" s="162" t="s">
        <v>170</v>
      </c>
      <c r="D288" s="179">
        <f>IF('Mål 13'!$C$22="",0,'Mål 13'!$C$22)</f>
        <v>0</v>
      </c>
      <c r="E288" s="179">
        <f>IF('Mål 13'!$I$22="",0,'Mål 13'!$I$22)</f>
        <v>0</v>
      </c>
      <c r="F288" s="179">
        <f>IF('Mål 13'!$J$22="",0,'Mål 13'!$J$22)</f>
        <v>0</v>
      </c>
      <c r="G288" s="177">
        <f>IF('Mål 13'!$K$22="",0,'Mål 13'!$K$22)</f>
        <v>0</v>
      </c>
      <c r="H288" s="167"/>
      <c r="I288" s="168"/>
    </row>
    <row r="289" spans="1:9" x14ac:dyDescent="0.2">
      <c r="A289" s="168"/>
      <c r="B289" s="166"/>
      <c r="C289" s="162" t="s">
        <v>170</v>
      </c>
      <c r="D289" s="179">
        <f>IF('Mål 13'!$C$23="",0,'Mål 13'!$C$23)</f>
        <v>0</v>
      </c>
      <c r="E289" s="179">
        <f>IF('Mål 13'!$I$23="",0,'Mål 13'!$I$23)</f>
        <v>0</v>
      </c>
      <c r="F289" s="179">
        <f>IF('Mål 13'!$J$23="",0,'Mål 13'!$J$23)</f>
        <v>0</v>
      </c>
      <c r="G289" s="177">
        <f>IF('Mål 13'!$K$23="",0,'Mål 13'!$K$23)</f>
        <v>0</v>
      </c>
      <c r="H289" s="167"/>
      <c r="I289" s="168"/>
    </row>
    <row r="290" spans="1:9" x14ac:dyDescent="0.2">
      <c r="A290" s="168"/>
      <c r="B290" s="166"/>
      <c r="C290" s="162" t="s">
        <v>170</v>
      </c>
      <c r="D290" s="179">
        <f>IF('Mål 13'!$C$24="",0,'Mål 13'!$C$24)</f>
        <v>0</v>
      </c>
      <c r="E290" s="179">
        <f>IF('Mål 13'!$I$24="",0,'Mål 13'!$I$24)</f>
        <v>0</v>
      </c>
      <c r="F290" s="179">
        <f>IF('Mål 13'!$J$24="",0,'Mål 13'!$J$24)</f>
        <v>0</v>
      </c>
      <c r="G290" s="177">
        <f>IF('Mål 13'!$K$24="",0,'Mål 13'!$K$24)</f>
        <v>0</v>
      </c>
      <c r="H290" s="167"/>
      <c r="I290" s="168"/>
    </row>
    <row r="291" spans="1:9" x14ac:dyDescent="0.2">
      <c r="A291" s="168"/>
      <c r="B291" s="166"/>
      <c r="C291" s="162" t="s">
        <v>170</v>
      </c>
      <c r="D291" s="179">
        <f>IF('Mål 13'!$C$25="",0,'Mål 13'!$C$25)</f>
        <v>0</v>
      </c>
      <c r="E291" s="179">
        <f>IF('Mål 13'!$I$25="",0,'Mål 13'!$I$25)</f>
        <v>0</v>
      </c>
      <c r="F291" s="179">
        <f>IF('Mål 13'!$J$25="",0,'Mål 13'!$J$25)</f>
        <v>0</v>
      </c>
      <c r="G291" s="177">
        <f>IF('Mål 13'!$K$25="",0,'Mål 13'!$K$25)</f>
        <v>0</v>
      </c>
      <c r="H291" s="167"/>
      <c r="I291" s="168"/>
    </row>
    <row r="292" spans="1:9" x14ac:dyDescent="0.2">
      <c r="A292" s="168"/>
      <c r="B292" s="166"/>
      <c r="C292" s="162" t="s">
        <v>170</v>
      </c>
      <c r="D292" s="179">
        <f>IF('Mål 13'!$C$26="",0,'Mål 13'!$C$26)</f>
        <v>0</v>
      </c>
      <c r="E292" s="179">
        <f>IF('Mål 13'!$I$26="",0,'Mål 13'!$I$26)</f>
        <v>0</v>
      </c>
      <c r="F292" s="179">
        <f>IF('Mål 13'!$J$26="",0,'Mål 13'!$J$26)</f>
        <v>0</v>
      </c>
      <c r="G292" s="177">
        <f>IF('Mål 13'!$K$26="",0,'Mål 13'!$K$26)</f>
        <v>0</v>
      </c>
      <c r="H292" s="167"/>
      <c r="I292" s="168"/>
    </row>
    <row r="293" spans="1:9" x14ac:dyDescent="0.2">
      <c r="A293" s="168"/>
      <c r="B293" s="166"/>
      <c r="C293" s="163" t="s">
        <v>170</v>
      </c>
      <c r="D293" s="180">
        <f>IF('Mål 13'!$C$27="",0,'Mål 13'!$C$27)</f>
        <v>0</v>
      </c>
      <c r="E293" s="180">
        <f>IF('Mål 13'!$I$27="",0,'Mål 13'!$I$27)</f>
        <v>0</v>
      </c>
      <c r="F293" s="180">
        <f>IF('Mål 13'!$J$27="",0,'Mål 13'!$J$27)</f>
        <v>0</v>
      </c>
      <c r="G293" s="178">
        <f>IF('Mål 13'!$K$27="",0,'Mål 13'!$K$27)</f>
        <v>0</v>
      </c>
      <c r="H293" s="167"/>
      <c r="I293" s="168"/>
    </row>
    <row r="294" spans="1:9" x14ac:dyDescent="0.2">
      <c r="A294" s="168"/>
      <c r="B294" s="166"/>
      <c r="C294" s="161" t="s">
        <v>171</v>
      </c>
      <c r="D294" s="173">
        <f>IF('Mål 14'!$C$8="",0,'Mål 14'!$C$8)</f>
        <v>0</v>
      </c>
      <c r="E294" s="173">
        <f>IF('Mål 14'!$I$8="",0,'Mål 14'!$I$8)</f>
        <v>0</v>
      </c>
      <c r="F294" s="173">
        <f>IF('Mål 14'!$J$8="",0,'Mål 14'!$J$8)</f>
        <v>0</v>
      </c>
      <c r="G294" s="176">
        <f>IF('Mål 14'!$K$8="",0,'Mål 14'!$K$8)</f>
        <v>0</v>
      </c>
      <c r="H294" s="167"/>
      <c r="I294" s="168"/>
    </row>
    <row r="295" spans="1:9" x14ac:dyDescent="0.2">
      <c r="A295" s="168"/>
      <c r="B295" s="166"/>
      <c r="C295" s="162" t="s">
        <v>171</v>
      </c>
      <c r="D295" s="179">
        <f>IF('Mål 14'!$C$9="",0,'Mål 14'!$C$9)</f>
        <v>0</v>
      </c>
      <c r="E295" s="179">
        <f>IF('Mål 14'!$I$9="",0,'Mål 14'!$I$9)</f>
        <v>0</v>
      </c>
      <c r="F295" s="179">
        <f>IF('Mål 14'!$J$9="",0,'Mål 14'!$J$9)</f>
        <v>0</v>
      </c>
      <c r="G295" s="177">
        <f>IF('Mål 14'!$K$9="",0,'Mål 14'!$K$9)</f>
        <v>0</v>
      </c>
      <c r="H295" s="167"/>
      <c r="I295" s="168"/>
    </row>
    <row r="296" spans="1:9" x14ac:dyDescent="0.2">
      <c r="A296" s="168"/>
      <c r="B296" s="166"/>
      <c r="C296" s="162" t="s">
        <v>171</v>
      </c>
      <c r="D296" s="179">
        <f>IF('Mål 14'!$C$10="",0,'Mål 14'!$C$10)</f>
        <v>0</v>
      </c>
      <c r="E296" s="179">
        <f>IF('Mål 14'!$I$10="",0,'Mål 14'!$I$10)</f>
        <v>0</v>
      </c>
      <c r="F296" s="179">
        <f>IF('Mål 14'!$J$10="",0,'Mål 14'!$J$10)</f>
        <v>0</v>
      </c>
      <c r="G296" s="177">
        <f>IF('Mål 14'!$K$10="",0,'Mål 14'!$K$10)</f>
        <v>0</v>
      </c>
      <c r="H296" s="167"/>
      <c r="I296" s="168"/>
    </row>
    <row r="297" spans="1:9" x14ac:dyDescent="0.2">
      <c r="A297" s="168"/>
      <c r="B297" s="166"/>
      <c r="C297" s="162" t="s">
        <v>171</v>
      </c>
      <c r="D297" s="179">
        <f>IF('Mål 14'!$C$11="",0,'Mål 14'!$C271)</f>
        <v>0</v>
      </c>
      <c r="E297" s="179">
        <f>IF('Mål 14'!$I$11="",0,'Mål 14'!$I271)</f>
        <v>0</v>
      </c>
      <c r="F297" s="179">
        <f>IF('Mål 14'!$J$11="",0,'Mål 14'!$J271)</f>
        <v>0</v>
      </c>
      <c r="G297" s="177">
        <f>IF('Mål 14'!$K$11="",0,'Mål 14'!$K271)</f>
        <v>0</v>
      </c>
      <c r="H297" s="167"/>
      <c r="I297" s="168"/>
    </row>
    <row r="298" spans="1:9" x14ac:dyDescent="0.2">
      <c r="A298" s="168"/>
      <c r="B298" s="166"/>
      <c r="C298" s="162" t="s">
        <v>171</v>
      </c>
      <c r="D298" s="179">
        <f>IF('Mål 14'!$C$12="",0,'Mål 14'!$C$12)</f>
        <v>0</v>
      </c>
      <c r="E298" s="179">
        <f>IF('Mål 14'!$I$12="",0,'Mål 14'!$I$12)</f>
        <v>0</v>
      </c>
      <c r="F298" s="179">
        <f>IF('Mål 14'!$J$12="",0,'Mål 14'!$J$12)</f>
        <v>0</v>
      </c>
      <c r="G298" s="177">
        <f>IF('Mål 14'!$K$12="",0,'Mål 14'!$K$12)</f>
        <v>0</v>
      </c>
      <c r="H298" s="167"/>
      <c r="I298" s="168"/>
    </row>
    <row r="299" spans="1:9" x14ac:dyDescent="0.2">
      <c r="A299" s="168"/>
      <c r="B299" s="166"/>
      <c r="C299" s="162" t="s">
        <v>171</v>
      </c>
      <c r="D299" s="179">
        <f>IF('Mål 14'!$C$13="",0,'Mål 14'!$C$13)</f>
        <v>0</v>
      </c>
      <c r="E299" s="179">
        <f>IF('Mål 14'!$I$13="",0,'Mål 14'!$I$13)</f>
        <v>0</v>
      </c>
      <c r="F299" s="179">
        <f>IF('Mål 14'!$J$13="",0,'Mål 14'!$J$13)</f>
        <v>0</v>
      </c>
      <c r="G299" s="177">
        <f>IF('Mål 14'!$K$13="",0,'Mål 14'!$K$13)</f>
        <v>0</v>
      </c>
      <c r="H299" s="167"/>
      <c r="I299" s="168"/>
    </row>
    <row r="300" spans="1:9" x14ac:dyDescent="0.2">
      <c r="A300" s="168"/>
      <c r="B300" s="166"/>
      <c r="C300" s="162" t="s">
        <v>171</v>
      </c>
      <c r="D300" s="179">
        <f>IF('Mål 14'!$C$14="",0,'Mål 14'!$C$14)</f>
        <v>0</v>
      </c>
      <c r="E300" s="179">
        <f>IF('Mål 14'!$I$14="",0,'Mål 14'!$I$14)</f>
        <v>0</v>
      </c>
      <c r="F300" s="179">
        <f>IF('Mål 14'!$J$14="",0,'Mål 14'!$J$14)</f>
        <v>0</v>
      </c>
      <c r="G300" s="177">
        <f>IF('Mål 14'!$K$14="",0,'Mål 14'!$K$14)</f>
        <v>0</v>
      </c>
      <c r="H300" s="167"/>
      <c r="I300" s="168"/>
    </row>
    <row r="301" spans="1:9" x14ac:dyDescent="0.2">
      <c r="A301" s="168"/>
      <c r="B301" s="166"/>
      <c r="C301" s="162" t="s">
        <v>171</v>
      </c>
      <c r="D301" s="179">
        <f>IF('Mål 14'!$C$15="",0,'Mål 14'!$C$15)</f>
        <v>0</v>
      </c>
      <c r="E301" s="179">
        <f>IF('Mål 14'!$I$15="",0,'Mål 14'!$I$15)</f>
        <v>0</v>
      </c>
      <c r="F301" s="179">
        <f>IF('Mål 14'!$J$15="",0,'Mål 14'!$J$15)</f>
        <v>0</v>
      </c>
      <c r="G301" s="177">
        <f>IF('Mål 14'!$K$15="",0,'Mål 14'!$K$15)</f>
        <v>0</v>
      </c>
      <c r="H301" s="167"/>
      <c r="I301" s="168"/>
    </row>
    <row r="302" spans="1:9" x14ac:dyDescent="0.2">
      <c r="A302" s="168"/>
      <c r="B302" s="166"/>
      <c r="C302" s="162" t="s">
        <v>171</v>
      </c>
      <c r="D302" s="179">
        <f>IF('Mål 14'!$C$16="",0,'Mål 14'!$C$16)</f>
        <v>0</v>
      </c>
      <c r="E302" s="179">
        <f>IF('Mål 14'!$I$16="",0,'Mål 14'!$I$16)</f>
        <v>0</v>
      </c>
      <c r="F302" s="179">
        <f>IF('Mål 14'!$J$16="",0,'Mål 14'!$J$16)</f>
        <v>0</v>
      </c>
      <c r="G302" s="177">
        <f>IF('Mål 14'!$K$16="",0,'Mål 14'!$K$16)</f>
        <v>0</v>
      </c>
      <c r="H302" s="167"/>
      <c r="I302" s="168"/>
    </row>
    <row r="303" spans="1:9" x14ac:dyDescent="0.2">
      <c r="A303" s="168"/>
      <c r="B303" s="166"/>
      <c r="C303" s="162" t="s">
        <v>171</v>
      </c>
      <c r="D303" s="179">
        <f>IF('Mål 14'!$C$17="",0,'Mål 14'!$C$17)</f>
        <v>0</v>
      </c>
      <c r="E303" s="179">
        <f>IF('Mål 14'!$I$17="",0,'Mål 14'!$I$17)</f>
        <v>0</v>
      </c>
      <c r="F303" s="179">
        <f>IF('Mål 14'!$J$17="",0,'Mål 14'!$J$17)</f>
        <v>0</v>
      </c>
      <c r="G303" s="177">
        <f>IF('Mål 14'!$K$17="",0,'Mål 14'!$K$17)</f>
        <v>0</v>
      </c>
      <c r="H303" s="167"/>
      <c r="I303" s="168"/>
    </row>
    <row r="304" spans="1:9" x14ac:dyDescent="0.2">
      <c r="A304" s="168"/>
      <c r="B304" s="166"/>
      <c r="C304" s="162" t="s">
        <v>171</v>
      </c>
      <c r="D304" s="179">
        <f>IF('Mål 14'!$C$18="",0,'Mål 14'!$C$18)</f>
        <v>0</v>
      </c>
      <c r="E304" s="179">
        <f>IF('Mål 14'!$I$18="",0,'Mål 14'!$I$18)</f>
        <v>0</v>
      </c>
      <c r="F304" s="179">
        <f>IF('Mål 14'!$J$18="",0,'Mål 14'!$J$18)</f>
        <v>0</v>
      </c>
      <c r="G304" s="177">
        <f>IF('Mål 14'!$K$18="",0,'Mål 14'!$K$18)</f>
        <v>0</v>
      </c>
      <c r="H304" s="167"/>
      <c r="I304" s="168"/>
    </row>
    <row r="305" spans="1:9" x14ac:dyDescent="0.2">
      <c r="A305" s="168"/>
      <c r="B305" s="166"/>
      <c r="C305" s="162" t="s">
        <v>171</v>
      </c>
      <c r="D305" s="179">
        <f>IF('Mål 14'!$C$19="",0,'Mål 14'!$C$19)</f>
        <v>0</v>
      </c>
      <c r="E305" s="179">
        <f>IF('Mål 14'!$I$19="",0,'Mål 14'!$I$19)</f>
        <v>0</v>
      </c>
      <c r="F305" s="179">
        <f>IF('Mål 14'!$J$19="",0,'Mål 14'!$J$19)</f>
        <v>0</v>
      </c>
      <c r="G305" s="177">
        <f>IF('Mål 14'!$K$19="",0,'Mål 14'!$K$19)</f>
        <v>0</v>
      </c>
      <c r="H305" s="167"/>
      <c r="I305" s="168"/>
    </row>
    <row r="306" spans="1:9" x14ac:dyDescent="0.2">
      <c r="A306" s="168"/>
      <c r="B306" s="166"/>
      <c r="C306" s="162" t="s">
        <v>171</v>
      </c>
      <c r="D306" s="179">
        <f>IF('Mål 14'!$C$20="",0,'Mål 14'!$C$20)</f>
        <v>0</v>
      </c>
      <c r="E306" s="179">
        <f>IF('Mål 14'!$I$20="",0,'Mål 14'!$I$20)</f>
        <v>0</v>
      </c>
      <c r="F306" s="179">
        <f>IF('Mål 14'!$J$20="",0,'Mål 14'!$J$20)</f>
        <v>0</v>
      </c>
      <c r="G306" s="177">
        <f>IF('Mål 14'!$K$20="",0,'Mål 14'!$K$20)</f>
        <v>0</v>
      </c>
      <c r="H306" s="167"/>
      <c r="I306" s="168"/>
    </row>
    <row r="307" spans="1:9" x14ac:dyDescent="0.2">
      <c r="A307" s="168"/>
      <c r="B307" s="166"/>
      <c r="C307" s="162" t="s">
        <v>171</v>
      </c>
      <c r="D307" s="179">
        <f>IF('Mål 14'!$C$21="",0,'Mål 14'!$C$21)</f>
        <v>0</v>
      </c>
      <c r="E307" s="179">
        <f>IF('Mål 14'!$I$21="",0,'Mål 14'!$I$21)</f>
        <v>0</v>
      </c>
      <c r="F307" s="179">
        <f>IF('Mål 14'!$J$21="",0,'Mål 14'!$J$21)</f>
        <v>0</v>
      </c>
      <c r="G307" s="177">
        <f>IF('Mål 14'!$K$21="",0,'Mål 14'!$K$21)</f>
        <v>0</v>
      </c>
      <c r="H307" s="167"/>
      <c r="I307" s="168"/>
    </row>
    <row r="308" spans="1:9" x14ac:dyDescent="0.2">
      <c r="A308" s="168"/>
      <c r="B308" s="166"/>
      <c r="C308" s="162" t="s">
        <v>171</v>
      </c>
      <c r="D308" s="179">
        <f>IF('Mål 14'!$C$22="",0,'Mål 14'!$C$22)</f>
        <v>0</v>
      </c>
      <c r="E308" s="179">
        <f>IF('Mål 14'!$I$22="",0,'Mål 14'!$I$22)</f>
        <v>0</v>
      </c>
      <c r="F308" s="179">
        <f>IF('Mål 14'!$J$22="",0,'Mål 14'!$J$22)</f>
        <v>0</v>
      </c>
      <c r="G308" s="177">
        <f>IF('Mål 14'!$K$22="",0,'Mål 14'!$K$22)</f>
        <v>0</v>
      </c>
      <c r="H308" s="167"/>
      <c r="I308" s="168"/>
    </row>
    <row r="309" spans="1:9" x14ac:dyDescent="0.2">
      <c r="A309" s="168"/>
      <c r="B309" s="166"/>
      <c r="C309" s="162" t="s">
        <v>171</v>
      </c>
      <c r="D309" s="179">
        <f>IF('Mål 14'!$C$23="",0,'Mål 14'!$C$23)</f>
        <v>0</v>
      </c>
      <c r="E309" s="179">
        <f>IF('Mål 14'!$I$23="",0,'Mål 14'!$I$23)</f>
        <v>0</v>
      </c>
      <c r="F309" s="179">
        <f>IF('Mål 14'!$J$23="",0,'Mål 14'!$J$23)</f>
        <v>0</v>
      </c>
      <c r="G309" s="177">
        <f>IF('Mål 14'!$K$23="",0,'Mål 14'!$K$23)</f>
        <v>0</v>
      </c>
      <c r="H309" s="167"/>
      <c r="I309" s="168"/>
    </row>
    <row r="310" spans="1:9" x14ac:dyDescent="0.2">
      <c r="A310" s="168"/>
      <c r="B310" s="166"/>
      <c r="C310" s="162" t="s">
        <v>171</v>
      </c>
      <c r="D310" s="179">
        <f>IF('Mål 14'!$C$24="",0,'Mål 14'!$C$24)</f>
        <v>0</v>
      </c>
      <c r="E310" s="179">
        <f>IF('Mål 14'!$I$24="",0,'Mål 14'!$I$24)</f>
        <v>0</v>
      </c>
      <c r="F310" s="179">
        <f>IF('Mål 14'!$J$24="",0,'Mål 14'!$J$24)</f>
        <v>0</v>
      </c>
      <c r="G310" s="177">
        <f>IF('Mål 14'!$K$24="",0,'Mål 14'!$K$24)</f>
        <v>0</v>
      </c>
      <c r="H310" s="167"/>
      <c r="I310" s="168"/>
    </row>
    <row r="311" spans="1:9" x14ac:dyDescent="0.2">
      <c r="A311" s="168"/>
      <c r="B311" s="166"/>
      <c r="C311" s="162" t="s">
        <v>171</v>
      </c>
      <c r="D311" s="179">
        <f>IF('Mål 14'!$C$25="",0,'Mål 14'!$C$25)</f>
        <v>0</v>
      </c>
      <c r="E311" s="179">
        <f>IF('Mål 14'!$I$25="",0,'Mål 14'!$I$25)</f>
        <v>0</v>
      </c>
      <c r="F311" s="179">
        <f>IF('Mål 14'!$J$25="",0,'Mål 14'!$J$25)</f>
        <v>0</v>
      </c>
      <c r="G311" s="177">
        <f>IF('Mål 14'!$K$25="",0,'Mål 14'!$K$25)</f>
        <v>0</v>
      </c>
      <c r="H311" s="167"/>
      <c r="I311" s="168"/>
    </row>
    <row r="312" spans="1:9" x14ac:dyDescent="0.2">
      <c r="A312" s="168"/>
      <c r="B312" s="166"/>
      <c r="C312" s="162" t="s">
        <v>171</v>
      </c>
      <c r="D312" s="179">
        <f>IF('Mål 14'!$C$26="",0,'Mål 14'!$C$26)</f>
        <v>0</v>
      </c>
      <c r="E312" s="179">
        <f>IF('Mål 14'!$I$26="",0,'Mål 14'!$I$26)</f>
        <v>0</v>
      </c>
      <c r="F312" s="179">
        <f>IF('Mål 14'!$J$26="",0,'Mål 14'!$J$26)</f>
        <v>0</v>
      </c>
      <c r="G312" s="177">
        <f>IF('Mål 14'!$K$26="",0,'Mål 14'!$K$26)</f>
        <v>0</v>
      </c>
      <c r="H312" s="167"/>
      <c r="I312" s="168"/>
    </row>
    <row r="313" spans="1:9" x14ac:dyDescent="0.2">
      <c r="A313" s="168"/>
      <c r="B313" s="166"/>
      <c r="C313" s="163" t="s">
        <v>171</v>
      </c>
      <c r="D313" s="180">
        <f>IF('Mål 14'!$C$27="",0,'Mål 14'!$C$27)</f>
        <v>0</v>
      </c>
      <c r="E313" s="180">
        <f>IF('Mål 14'!$I$27="",0,'Mål 14'!$I$27)</f>
        <v>0</v>
      </c>
      <c r="F313" s="180">
        <f>IF('Mål 14'!$J$27="",0,'Mål 14'!$J$27)</f>
        <v>0</v>
      </c>
      <c r="G313" s="178">
        <f>IF('Mål 14'!$K$27="",0,'Mål 14'!$K$27)</f>
        <v>0</v>
      </c>
      <c r="H313" s="167"/>
      <c r="I313" s="168"/>
    </row>
    <row r="314" spans="1:9" x14ac:dyDescent="0.2">
      <c r="A314" s="168"/>
      <c r="B314" s="166"/>
      <c r="C314" s="160" t="s">
        <v>172</v>
      </c>
      <c r="D314" s="179">
        <f>IF('Mål 15'!$C$8="",0,'Mål 15'!$C$8)</f>
        <v>0</v>
      </c>
      <c r="E314" s="179">
        <f>IF('Mål 15'!$I$8="",0,'Mål 15'!$I$8)</f>
        <v>0</v>
      </c>
      <c r="F314" s="179">
        <f>IF('Mål 15'!$J$8="",0,'Mål 15'!$J$8)</f>
        <v>0</v>
      </c>
      <c r="G314" s="174">
        <f>IF('Mål 15'!$K$8="",0,'Mål 15'!$K$8)</f>
        <v>0</v>
      </c>
      <c r="H314" s="167"/>
      <c r="I314" s="168"/>
    </row>
    <row r="315" spans="1:9" x14ac:dyDescent="0.2">
      <c r="A315" s="168"/>
      <c r="B315" s="166"/>
      <c r="C315" s="160" t="s">
        <v>172</v>
      </c>
      <c r="D315" s="179">
        <f>IF('Mål 15'!$C$9="",0,'Mål 15'!$C$9)</f>
        <v>0</v>
      </c>
      <c r="E315" s="179">
        <f>IF('Mål 15'!$I$9="",0,'Mål 15'!$I$9)</f>
        <v>0</v>
      </c>
      <c r="F315" s="179">
        <f>IF('Mål 15'!$J$9="",0,'Mål 15'!$J$9)</f>
        <v>0</v>
      </c>
      <c r="G315" s="174">
        <f>IF('Mål 15'!$K$9="",0,'Mål 15'!$K$9)</f>
        <v>0</v>
      </c>
      <c r="H315" s="167"/>
      <c r="I315" s="168"/>
    </row>
    <row r="316" spans="1:9" x14ac:dyDescent="0.2">
      <c r="A316" s="168"/>
      <c r="B316" s="166"/>
      <c r="C316" s="160" t="s">
        <v>172</v>
      </c>
      <c r="D316" s="179">
        <f>IF('Mål 15'!$C$10="",0,'Mål 15'!$C$10)</f>
        <v>0</v>
      </c>
      <c r="E316" s="179">
        <f>IF('Mål 15'!$I$10="",0,'Mål 15'!$I$10)</f>
        <v>0</v>
      </c>
      <c r="F316" s="179">
        <f>IF('Mål 15'!$J$10="",0,'Mål 15'!$J$10)</f>
        <v>0</v>
      </c>
      <c r="G316" s="174">
        <f>IF('Mål 15'!$K$10="",0,'Mål 15'!$K$10)</f>
        <v>0</v>
      </c>
      <c r="H316" s="167"/>
      <c r="I316" s="168"/>
    </row>
    <row r="317" spans="1:9" x14ac:dyDescent="0.2">
      <c r="A317" s="168"/>
      <c r="B317" s="166"/>
      <c r="C317" s="160" t="s">
        <v>172</v>
      </c>
      <c r="D317" s="179">
        <f>IF('Mål 15'!$C$11="",0,'Mål 15'!$C291)</f>
        <v>0</v>
      </c>
      <c r="E317" s="179">
        <f>IF('Mål 15'!$I$11="",0,'Mål 15'!$I291)</f>
        <v>0</v>
      </c>
      <c r="F317" s="179">
        <f>IF('Mål 15'!$J$11="",0,'Mål 15'!$J291)</f>
        <v>0</v>
      </c>
      <c r="G317" s="174">
        <f>IF('Mål 15'!$K$11="",0,'Mål 15'!$K291)</f>
        <v>0</v>
      </c>
      <c r="H317" s="167"/>
      <c r="I317" s="168"/>
    </row>
    <row r="318" spans="1:9" x14ac:dyDescent="0.2">
      <c r="A318" s="168"/>
      <c r="B318" s="166"/>
      <c r="C318" s="160" t="s">
        <v>172</v>
      </c>
      <c r="D318" s="179">
        <f>IF('Mål 15'!$C$12="",0,'Mål 15'!$C$12)</f>
        <v>0</v>
      </c>
      <c r="E318" s="179">
        <f>IF('Mål 15'!$I$12="",0,'Mål 15'!$I$12)</f>
        <v>0</v>
      </c>
      <c r="F318" s="179">
        <f>IF('Mål 15'!$J$12="",0,'Mål 15'!$J$12)</f>
        <v>0</v>
      </c>
      <c r="G318" s="174">
        <f>IF('Mål 15'!$K$12="",0,'Mål 15'!$K$12)</f>
        <v>0</v>
      </c>
      <c r="H318" s="167"/>
      <c r="I318" s="168"/>
    </row>
    <row r="319" spans="1:9" x14ac:dyDescent="0.2">
      <c r="A319" s="168"/>
      <c r="B319" s="166"/>
      <c r="C319" s="160" t="s">
        <v>172</v>
      </c>
      <c r="D319" s="179">
        <f>IF('Mål 15'!$C$13="",0,'Mål 15'!$C$13)</f>
        <v>0</v>
      </c>
      <c r="E319" s="179">
        <f>IF('Mål 15'!$I$13="",0,'Mål 15'!$I$13)</f>
        <v>0</v>
      </c>
      <c r="F319" s="179">
        <f>IF('Mål 15'!$J$13="",0,'Mål 15'!$J$13)</f>
        <v>0</v>
      </c>
      <c r="G319" s="174">
        <f>IF('Mål 15'!$K$13="",0,'Mål 15'!$K$13)</f>
        <v>0</v>
      </c>
      <c r="H319" s="167"/>
      <c r="I319" s="168"/>
    </row>
    <row r="320" spans="1:9" x14ac:dyDescent="0.2">
      <c r="A320" s="168"/>
      <c r="B320" s="166"/>
      <c r="C320" s="160" t="s">
        <v>172</v>
      </c>
      <c r="D320" s="179">
        <f>IF('Mål 15'!$C$14="",0,'Mål 15'!$C$14)</f>
        <v>0</v>
      </c>
      <c r="E320" s="179">
        <f>IF('Mål 15'!$I$14="",0,'Mål 15'!$I$14)</f>
        <v>0</v>
      </c>
      <c r="F320" s="179">
        <f>IF('Mål 15'!$J$14="",0,'Mål 15'!$J$14)</f>
        <v>0</v>
      </c>
      <c r="G320" s="174">
        <f>IF('Mål 15'!$K$14="",0,'Mål 15'!$K$14)</f>
        <v>0</v>
      </c>
      <c r="H320" s="167"/>
      <c r="I320" s="168"/>
    </row>
    <row r="321" spans="1:9" x14ac:dyDescent="0.2">
      <c r="A321" s="168"/>
      <c r="B321" s="166"/>
      <c r="C321" s="160" t="s">
        <v>172</v>
      </c>
      <c r="D321" s="179">
        <f>IF('Mål 15'!$C$15="",0,'Mål 15'!$C$15)</f>
        <v>0</v>
      </c>
      <c r="E321" s="179">
        <f>IF('Mål 15'!$I$15="",0,'Mål 15'!$I$15)</f>
        <v>0</v>
      </c>
      <c r="F321" s="179">
        <f>IF('Mål 15'!$J$15="",0,'Mål 15'!$J$15)</f>
        <v>0</v>
      </c>
      <c r="G321" s="174">
        <f>IF('Mål 15'!$K$15="",0,'Mål 15'!$K$15)</f>
        <v>0</v>
      </c>
      <c r="H321" s="167"/>
      <c r="I321" s="168"/>
    </row>
    <row r="322" spans="1:9" x14ac:dyDescent="0.2">
      <c r="A322" s="168"/>
      <c r="B322" s="166"/>
      <c r="C322" s="160" t="s">
        <v>172</v>
      </c>
      <c r="D322" s="179">
        <f>IF('Mål 15'!$C$16="",0,'Mål 15'!$C$16)</f>
        <v>0</v>
      </c>
      <c r="E322" s="179">
        <f>IF('Mål 15'!$I$16="",0,'Mål 15'!$I$16)</f>
        <v>0</v>
      </c>
      <c r="F322" s="179">
        <f>IF('Mål 15'!$J$16="",0,'Mål 15'!$J$16)</f>
        <v>0</v>
      </c>
      <c r="G322" s="174">
        <f>IF('Mål 15'!$K$16="",0,'Mål 15'!$K$16)</f>
        <v>0</v>
      </c>
      <c r="H322" s="167"/>
      <c r="I322" s="168"/>
    </row>
    <row r="323" spans="1:9" x14ac:dyDescent="0.2">
      <c r="A323" s="168"/>
      <c r="B323" s="166"/>
      <c r="C323" s="160" t="s">
        <v>172</v>
      </c>
      <c r="D323" s="179">
        <f>IF('Mål 15'!$C$17="",0,'Mål 15'!$C$17)</f>
        <v>0</v>
      </c>
      <c r="E323" s="179">
        <f>IF('Mål 15'!$I$17="",0,'Mål 15'!$I$17)</f>
        <v>0</v>
      </c>
      <c r="F323" s="179">
        <f>IF('Mål 15'!$J$17="",0,'Mål 15'!$J$17)</f>
        <v>0</v>
      </c>
      <c r="G323" s="174">
        <f>IF('Mål 15'!$K$17="",0,'Mål 15'!$K$17)</f>
        <v>0</v>
      </c>
      <c r="H323" s="167"/>
      <c r="I323" s="168"/>
    </row>
    <row r="324" spans="1:9" x14ac:dyDescent="0.2">
      <c r="A324" s="168"/>
      <c r="B324" s="166"/>
      <c r="C324" s="160" t="s">
        <v>172</v>
      </c>
      <c r="D324" s="179">
        <f>IF('Mål 15'!$C$18="",0,'Mål 15'!$C$18)</f>
        <v>0</v>
      </c>
      <c r="E324" s="179">
        <f>IF('Mål 15'!$I$18="",0,'Mål 15'!$I$18)</f>
        <v>0</v>
      </c>
      <c r="F324" s="179">
        <f>IF('Mål 15'!$J$18="",0,'Mål 15'!$J$18)</f>
        <v>0</v>
      </c>
      <c r="G324" s="174">
        <f>IF('Mål 15'!$K$18="",0,'Mål 15'!$K$18)</f>
        <v>0</v>
      </c>
      <c r="H324" s="167"/>
      <c r="I324" s="168"/>
    </row>
    <row r="325" spans="1:9" x14ac:dyDescent="0.2">
      <c r="A325" s="168"/>
      <c r="B325" s="166"/>
      <c r="C325" s="160" t="s">
        <v>172</v>
      </c>
      <c r="D325" s="179">
        <f>IF('Mål 15'!$C$19="",0,'Mål 15'!$C$19)</f>
        <v>0</v>
      </c>
      <c r="E325" s="179">
        <f>IF('Mål 15'!$I$19="",0,'Mål 15'!$I$19)</f>
        <v>0</v>
      </c>
      <c r="F325" s="179">
        <f>IF('Mål 15'!$J$19="",0,'Mål 15'!$J$19)</f>
        <v>0</v>
      </c>
      <c r="G325" s="174">
        <f>IF('Mål 15'!$K$19="",0,'Mål 15'!$K$19)</f>
        <v>0</v>
      </c>
      <c r="H325" s="167"/>
      <c r="I325" s="168"/>
    </row>
    <row r="326" spans="1:9" x14ac:dyDescent="0.2">
      <c r="A326" s="168"/>
      <c r="B326" s="166"/>
      <c r="C326" s="160" t="s">
        <v>172</v>
      </c>
      <c r="D326" s="179">
        <f>IF('Mål 15'!$C$20="",0,'Mål 15'!$C$20)</f>
        <v>0</v>
      </c>
      <c r="E326" s="179">
        <f>IF('Mål 15'!$I$20="",0,'Mål 15'!$I$20)</f>
        <v>0</v>
      </c>
      <c r="F326" s="179">
        <f>IF('Mål 15'!$J$20="",0,'Mål 15'!$J$20)</f>
        <v>0</v>
      </c>
      <c r="G326" s="174">
        <f>IF('Mål 15'!$K$20="",0,'Mål 15'!$K$20)</f>
        <v>0</v>
      </c>
      <c r="H326" s="167"/>
      <c r="I326" s="168"/>
    </row>
    <row r="327" spans="1:9" x14ac:dyDescent="0.2">
      <c r="A327" s="168"/>
      <c r="B327" s="166"/>
      <c r="C327" s="160" t="s">
        <v>172</v>
      </c>
      <c r="D327" s="179">
        <f>IF('Mål 15'!$C$21="",0,'Mål 15'!$C$21)</f>
        <v>0</v>
      </c>
      <c r="E327" s="179">
        <f>IF('Mål 15'!$I$21="",0,'Mål 15'!$I$21)</f>
        <v>0</v>
      </c>
      <c r="F327" s="179">
        <f>IF('Mål 15'!$J$21="",0,'Mål 15'!$J$21)</f>
        <v>0</v>
      </c>
      <c r="G327" s="174">
        <f>IF('Mål 15'!$K$21="",0,'Mål 15'!$K$21)</f>
        <v>0</v>
      </c>
      <c r="H327" s="167"/>
      <c r="I327" s="168"/>
    </row>
    <row r="328" spans="1:9" x14ac:dyDescent="0.2">
      <c r="A328" s="168"/>
      <c r="B328" s="166"/>
      <c r="C328" s="160" t="s">
        <v>172</v>
      </c>
      <c r="D328" s="179">
        <f>IF('Mål 15'!$C$22="",0,'Mål 15'!$C$22)</f>
        <v>0</v>
      </c>
      <c r="E328" s="179">
        <f>IF('Mål 15'!$I$22="",0,'Mål 15'!$I$22)</f>
        <v>0</v>
      </c>
      <c r="F328" s="179">
        <f>IF('Mål 15'!$J$22="",0,'Mål 15'!$J$22)</f>
        <v>0</v>
      </c>
      <c r="G328" s="174">
        <f>IF('Mål 15'!$K$22="",0,'Mål 15'!$K$22)</f>
        <v>0</v>
      </c>
      <c r="H328" s="167"/>
      <c r="I328" s="168"/>
    </row>
    <row r="329" spans="1:9" x14ac:dyDescent="0.2">
      <c r="A329" s="168"/>
      <c r="B329" s="166"/>
      <c r="C329" s="160" t="s">
        <v>172</v>
      </c>
      <c r="D329" s="179">
        <f>IF('Mål 15'!$C$23="",0,'Mål 15'!$C$23)</f>
        <v>0</v>
      </c>
      <c r="E329" s="179">
        <f>IF('Mål 15'!$I$23="",0,'Mål 15'!$I$23)</f>
        <v>0</v>
      </c>
      <c r="F329" s="179">
        <f>IF('Mål 15'!$J$23="",0,'Mål 15'!$J$23)</f>
        <v>0</v>
      </c>
      <c r="G329" s="174">
        <f>IF('Mål 15'!$K$23="",0,'Mål 15'!$K$23)</f>
        <v>0</v>
      </c>
      <c r="H329" s="167"/>
      <c r="I329" s="168"/>
    </row>
    <row r="330" spans="1:9" x14ac:dyDescent="0.2">
      <c r="A330" s="168"/>
      <c r="B330" s="166"/>
      <c r="C330" s="160" t="s">
        <v>172</v>
      </c>
      <c r="D330" s="179">
        <f>IF('Mål 15'!$C$24="",0,'Mål 15'!$C$24)</f>
        <v>0</v>
      </c>
      <c r="E330" s="179">
        <f>IF('Mål 15'!$I$24="",0,'Mål 15'!$I$24)</f>
        <v>0</v>
      </c>
      <c r="F330" s="179">
        <f>IF('Mål 15'!$J$24="",0,'Mål 15'!$J$24)</f>
        <v>0</v>
      </c>
      <c r="G330" s="174">
        <f>IF('Mål 15'!$K$24="",0,'Mål 15'!$K$24)</f>
        <v>0</v>
      </c>
      <c r="H330" s="167"/>
      <c r="I330" s="168"/>
    </row>
    <row r="331" spans="1:9" x14ac:dyDescent="0.2">
      <c r="A331" s="168"/>
      <c r="B331" s="166"/>
      <c r="C331" s="160" t="s">
        <v>172</v>
      </c>
      <c r="D331" s="179">
        <f>IF('Mål 15'!$C$25="",0,'Mål 15'!$C$25)</f>
        <v>0</v>
      </c>
      <c r="E331" s="179">
        <f>IF('Mål 15'!$I$25="",0,'Mål 15'!$I$25)</f>
        <v>0</v>
      </c>
      <c r="F331" s="179">
        <f>IF('Mål 15'!$J$25="",0,'Mål 15'!$J$25)</f>
        <v>0</v>
      </c>
      <c r="G331" s="174">
        <f>IF('Mål 15'!$K$25="",0,'Mål 15'!$K$25)</f>
        <v>0</v>
      </c>
      <c r="H331" s="167"/>
      <c r="I331" s="168"/>
    </row>
    <row r="332" spans="1:9" x14ac:dyDescent="0.2">
      <c r="A332" s="168"/>
      <c r="B332" s="166"/>
      <c r="C332" s="160" t="s">
        <v>172</v>
      </c>
      <c r="D332" s="179">
        <f>IF('Mål 15'!$C$26="",0,'Mål 15'!$C$26)</f>
        <v>0</v>
      </c>
      <c r="E332" s="179">
        <f>IF('Mål 15'!$I$26="",0,'Mål 15'!$I$26)</f>
        <v>0</v>
      </c>
      <c r="F332" s="179">
        <f>IF('Mål 15'!$J$26="",0,'Mål 15'!$J$26)</f>
        <v>0</v>
      </c>
      <c r="G332" s="174">
        <f>IF('Mål 15'!$K$26="",0,'Mål 15'!$K$26)</f>
        <v>0</v>
      </c>
      <c r="H332" s="167"/>
      <c r="I332" s="168"/>
    </row>
    <row r="333" spans="1:9" x14ac:dyDescent="0.2">
      <c r="A333" s="168"/>
      <c r="B333" s="166"/>
      <c r="C333" s="160" t="s">
        <v>172</v>
      </c>
      <c r="D333" s="179">
        <f>IF('Mål 15'!$C$27="",0,'Mål 15'!$C$27)</f>
        <v>0</v>
      </c>
      <c r="E333" s="179">
        <f>IF('Mål 15'!$I$27="",0,'Mål 15'!$I$27)</f>
        <v>0</v>
      </c>
      <c r="F333" s="179">
        <f>IF('Mål 15'!$J$27="",0,'Mål 15'!$J$27)</f>
        <v>0</v>
      </c>
      <c r="G333" s="174">
        <f>IF('Mål 15'!$K$27="",0,'Mål 15'!$K$27)</f>
        <v>0</v>
      </c>
      <c r="H333" s="167"/>
      <c r="I333" s="168"/>
    </row>
    <row r="334" spans="1:9" x14ac:dyDescent="0.2">
      <c r="A334" s="168"/>
      <c r="B334" s="166"/>
      <c r="C334" s="161" t="s">
        <v>173</v>
      </c>
      <c r="D334" s="173">
        <f>IF('Mål 16'!$C$8="",0,'Mål 16'!$C$8)</f>
        <v>0</v>
      </c>
      <c r="E334" s="173">
        <f>IF('Mål 16'!$I$8="",0,'Mål 16'!$I$8)</f>
        <v>0</v>
      </c>
      <c r="F334" s="173">
        <f>IF('Mål 16'!$J$8="",0,'Mål 16'!$J$8)</f>
        <v>0</v>
      </c>
      <c r="G334" s="176">
        <f>IF('Mål 16'!$K$8="",0,'Mål 16'!$K$8)</f>
        <v>0</v>
      </c>
      <c r="H334" s="167"/>
      <c r="I334" s="168"/>
    </row>
    <row r="335" spans="1:9" x14ac:dyDescent="0.2">
      <c r="A335" s="168"/>
      <c r="B335" s="166"/>
      <c r="C335" s="162" t="s">
        <v>173</v>
      </c>
      <c r="D335" s="179">
        <f>IF('Mål 16'!$C$9="",0,'Mål 16'!$C$9)</f>
        <v>0</v>
      </c>
      <c r="E335" s="179">
        <f>IF('Mål 16'!$I$9="",0,'Mål 16'!$I$9)</f>
        <v>0</v>
      </c>
      <c r="F335" s="179">
        <f>IF('Mål 16'!$J$9="",0,'Mål 16'!$J$9)</f>
        <v>0</v>
      </c>
      <c r="G335" s="177">
        <f>IF('Mål 16'!$K$9="",0,'Mål 16'!$K$9)</f>
        <v>0</v>
      </c>
      <c r="H335" s="167"/>
      <c r="I335" s="168"/>
    </row>
    <row r="336" spans="1:9" x14ac:dyDescent="0.2">
      <c r="A336" s="168"/>
      <c r="B336" s="166"/>
      <c r="C336" s="162" t="s">
        <v>173</v>
      </c>
      <c r="D336" s="179">
        <f>IF('Mål 16'!$C$10="",0,'Mål 16'!$C$10)</f>
        <v>0</v>
      </c>
      <c r="E336" s="179">
        <f>IF('Mål 16'!$I$10="",0,'Mål 16'!$I$10)</f>
        <v>0</v>
      </c>
      <c r="F336" s="179">
        <f>IF('Mål 16'!$J$10="",0,'Mål 16'!$J$10)</f>
        <v>0</v>
      </c>
      <c r="G336" s="177">
        <f>IF('Mål 16'!$K$10="",0,'Mål 16'!$K$10)</f>
        <v>0</v>
      </c>
      <c r="H336" s="167"/>
      <c r="I336" s="168"/>
    </row>
    <row r="337" spans="1:9" x14ac:dyDescent="0.2">
      <c r="A337" s="168"/>
      <c r="B337" s="166"/>
      <c r="C337" s="162" t="s">
        <v>173</v>
      </c>
      <c r="D337" s="179">
        <f>IF('Mål 16'!$C$11="",0,'Mål 16'!$C311)</f>
        <v>0</v>
      </c>
      <c r="E337" s="179">
        <f>IF('Mål 16'!$I$11="",0,'Mål 16'!$I311)</f>
        <v>0</v>
      </c>
      <c r="F337" s="179">
        <f>IF('Mål 16'!$J$11="",0,'Mål 16'!$J311)</f>
        <v>0</v>
      </c>
      <c r="G337" s="177">
        <f>IF('Mål 16'!$K$11="",0,'Mål 16'!$K311)</f>
        <v>0</v>
      </c>
      <c r="H337" s="167"/>
      <c r="I337" s="168"/>
    </row>
    <row r="338" spans="1:9" x14ac:dyDescent="0.2">
      <c r="A338" s="168"/>
      <c r="B338" s="166"/>
      <c r="C338" s="162" t="s">
        <v>173</v>
      </c>
      <c r="D338" s="179">
        <f>IF('Mål 16'!$C$12="",0,'Mål 16'!$C$12)</f>
        <v>0</v>
      </c>
      <c r="E338" s="179">
        <f>IF('Mål 16'!$I$12="",0,'Mål 16'!$I$12)</f>
        <v>0</v>
      </c>
      <c r="F338" s="179">
        <f>IF('Mål 16'!$J$12="",0,'Mål 16'!$J$12)</f>
        <v>0</v>
      </c>
      <c r="G338" s="177">
        <f>IF('Mål 16'!$K$12="",0,'Mål 16'!$K$12)</f>
        <v>0</v>
      </c>
      <c r="H338" s="167"/>
      <c r="I338" s="168"/>
    </row>
    <row r="339" spans="1:9" x14ac:dyDescent="0.2">
      <c r="A339" s="168"/>
      <c r="B339" s="166"/>
      <c r="C339" s="162" t="s">
        <v>173</v>
      </c>
      <c r="D339" s="179">
        <f>IF('Mål 16'!$C$13="",0,'Mål 16'!$C$13)</f>
        <v>0</v>
      </c>
      <c r="E339" s="179">
        <f>IF('Mål 16'!$I$13="",0,'Mål 16'!$I$13)</f>
        <v>0</v>
      </c>
      <c r="F339" s="179">
        <f>IF('Mål 16'!$J$13="",0,'Mål 16'!$J$13)</f>
        <v>0</v>
      </c>
      <c r="G339" s="177">
        <f>IF('Mål 16'!$K$13="",0,'Mål 16'!$K$13)</f>
        <v>0</v>
      </c>
      <c r="H339" s="167"/>
      <c r="I339" s="168"/>
    </row>
    <row r="340" spans="1:9" x14ac:dyDescent="0.2">
      <c r="A340" s="168"/>
      <c r="B340" s="166"/>
      <c r="C340" s="162" t="s">
        <v>173</v>
      </c>
      <c r="D340" s="179">
        <f>IF('Mål 16'!$C$14="",0,'Mål 16'!$C$14)</f>
        <v>0</v>
      </c>
      <c r="E340" s="179">
        <f>IF('Mål 16'!$I$14="",0,'Mål 16'!$I$14)</f>
        <v>0</v>
      </c>
      <c r="F340" s="179">
        <f>IF('Mål 16'!$J$14="",0,'Mål 16'!$J$14)</f>
        <v>0</v>
      </c>
      <c r="G340" s="177">
        <f>IF('Mål 16'!$K$14="",0,'Mål 16'!$K$14)</f>
        <v>0</v>
      </c>
      <c r="H340" s="167"/>
      <c r="I340" s="168"/>
    </row>
    <row r="341" spans="1:9" x14ac:dyDescent="0.2">
      <c r="A341" s="168"/>
      <c r="B341" s="166"/>
      <c r="C341" s="162" t="s">
        <v>173</v>
      </c>
      <c r="D341" s="179">
        <f>IF('Mål 16'!$C$15="",0,'Mål 16'!$C$15)</f>
        <v>0</v>
      </c>
      <c r="E341" s="179">
        <f>IF('Mål 16'!$I$15="",0,'Mål 16'!$I$15)</f>
        <v>0</v>
      </c>
      <c r="F341" s="179">
        <f>IF('Mål 16'!$J$15="",0,'Mål 16'!$J$15)</f>
        <v>0</v>
      </c>
      <c r="G341" s="177">
        <f>IF('Mål 16'!$K$15="",0,'Mål 16'!$K$15)</f>
        <v>0</v>
      </c>
      <c r="H341" s="167"/>
      <c r="I341" s="168"/>
    </row>
    <row r="342" spans="1:9" x14ac:dyDescent="0.2">
      <c r="A342" s="168"/>
      <c r="B342" s="166"/>
      <c r="C342" s="162" t="s">
        <v>173</v>
      </c>
      <c r="D342" s="179">
        <f>IF('Mål 16'!$C$16="",0,'Mål 16'!$C$16)</f>
        <v>0</v>
      </c>
      <c r="E342" s="179">
        <f>IF('Mål 16'!$I$16="",0,'Mål 16'!$I$16)</f>
        <v>0</v>
      </c>
      <c r="F342" s="179">
        <f>IF('Mål 16'!$J$16="",0,'Mål 16'!$J$16)</f>
        <v>0</v>
      </c>
      <c r="G342" s="177">
        <f>IF('Mål 16'!$K$16="",0,'Mål 16'!$K$16)</f>
        <v>0</v>
      </c>
      <c r="H342" s="167"/>
      <c r="I342" s="168"/>
    </row>
    <row r="343" spans="1:9" x14ac:dyDescent="0.2">
      <c r="A343" s="168"/>
      <c r="B343" s="166"/>
      <c r="C343" s="162" t="s">
        <v>173</v>
      </c>
      <c r="D343" s="179">
        <f>IF('Mål 16'!$C$17="",0,'Mål 16'!$C$17)</f>
        <v>0</v>
      </c>
      <c r="E343" s="179">
        <f>IF('Mål 16'!$I$17="",0,'Mål 16'!$I$17)</f>
        <v>0</v>
      </c>
      <c r="F343" s="179">
        <f>IF('Mål 16'!$J$17="",0,'Mål 16'!$J$17)</f>
        <v>0</v>
      </c>
      <c r="G343" s="177">
        <f>IF('Mål 16'!$K$17="",0,'Mål 16'!$K$17)</f>
        <v>0</v>
      </c>
      <c r="H343" s="167"/>
      <c r="I343" s="168"/>
    </row>
    <row r="344" spans="1:9" x14ac:dyDescent="0.2">
      <c r="A344" s="168"/>
      <c r="B344" s="166"/>
      <c r="C344" s="162" t="s">
        <v>173</v>
      </c>
      <c r="D344" s="179">
        <f>IF('Mål 16'!$C$18="",0,'Mål 16'!$C$18)</f>
        <v>0</v>
      </c>
      <c r="E344" s="179">
        <f>IF('Mål 16'!$I$18="",0,'Mål 16'!$I$18)</f>
        <v>0</v>
      </c>
      <c r="F344" s="179">
        <f>IF('Mål 16'!$J$18="",0,'Mål 16'!$J$18)</f>
        <v>0</v>
      </c>
      <c r="G344" s="177">
        <f>IF('Mål 16'!$K$18="",0,'Mål 16'!$K$18)</f>
        <v>0</v>
      </c>
      <c r="H344" s="167"/>
      <c r="I344" s="168"/>
    </row>
    <row r="345" spans="1:9" x14ac:dyDescent="0.2">
      <c r="A345" s="168"/>
      <c r="B345" s="166"/>
      <c r="C345" s="162" t="s">
        <v>173</v>
      </c>
      <c r="D345" s="179">
        <f>IF('Mål 16'!$C$19="",0,'Mål 16'!$C$19)</f>
        <v>0</v>
      </c>
      <c r="E345" s="179">
        <f>IF('Mål 16'!$I$19="",0,'Mål 16'!$I$19)</f>
        <v>0</v>
      </c>
      <c r="F345" s="179">
        <f>IF('Mål 16'!$J$19="",0,'Mål 16'!$J$19)</f>
        <v>0</v>
      </c>
      <c r="G345" s="177">
        <f>IF('Mål 16'!$K$19="",0,'Mål 16'!$K$19)</f>
        <v>0</v>
      </c>
      <c r="H345" s="167"/>
      <c r="I345" s="168"/>
    </row>
    <row r="346" spans="1:9" x14ac:dyDescent="0.2">
      <c r="A346" s="168"/>
      <c r="B346" s="166"/>
      <c r="C346" s="162" t="s">
        <v>173</v>
      </c>
      <c r="D346" s="179">
        <f>IF('Mål 16'!$C$20="",0,'Mål 16'!$C$20)</f>
        <v>0</v>
      </c>
      <c r="E346" s="179">
        <f>IF('Mål 16'!$I$20="",0,'Mål 16'!$I$20)</f>
        <v>0</v>
      </c>
      <c r="F346" s="179">
        <f>IF('Mål 16'!$J$20="",0,'Mål 16'!$J$20)</f>
        <v>0</v>
      </c>
      <c r="G346" s="177">
        <f>IF('Mål 16'!$K$20="",0,'Mål 16'!$K$20)</f>
        <v>0</v>
      </c>
      <c r="H346" s="167"/>
      <c r="I346" s="168"/>
    </row>
    <row r="347" spans="1:9" x14ac:dyDescent="0.2">
      <c r="A347" s="168"/>
      <c r="B347" s="166"/>
      <c r="C347" s="162" t="s">
        <v>173</v>
      </c>
      <c r="D347" s="179">
        <f>IF('Mål 16'!$C$21="",0,'Mål 16'!$C$21)</f>
        <v>0</v>
      </c>
      <c r="E347" s="179">
        <f>IF('Mål 16'!$I$21="",0,'Mål 16'!$I$21)</f>
        <v>0</v>
      </c>
      <c r="F347" s="179">
        <f>IF('Mål 16'!$J$21="",0,'Mål 16'!$J$21)</f>
        <v>0</v>
      </c>
      <c r="G347" s="177">
        <f>IF('Mål 16'!$K$21="",0,'Mål 16'!$K$21)</f>
        <v>0</v>
      </c>
      <c r="H347" s="167"/>
      <c r="I347" s="168"/>
    </row>
    <row r="348" spans="1:9" x14ac:dyDescent="0.2">
      <c r="A348" s="168"/>
      <c r="B348" s="166"/>
      <c r="C348" s="162" t="s">
        <v>173</v>
      </c>
      <c r="D348" s="179">
        <f>IF('Mål 16'!$C$22="",0,'Mål 16'!$C$22)</f>
        <v>0</v>
      </c>
      <c r="E348" s="179">
        <f>IF('Mål 16'!$I$22="",0,'Mål 16'!$I$22)</f>
        <v>0</v>
      </c>
      <c r="F348" s="179">
        <f>IF('Mål 16'!$J$22="",0,'Mål 16'!$J$22)</f>
        <v>0</v>
      </c>
      <c r="G348" s="177">
        <f>IF('Mål 16'!$K$22="",0,'Mål 16'!$K$22)</f>
        <v>0</v>
      </c>
      <c r="H348" s="167"/>
      <c r="I348" s="168"/>
    </row>
    <row r="349" spans="1:9" x14ac:dyDescent="0.2">
      <c r="A349" s="168"/>
      <c r="B349" s="166"/>
      <c r="C349" s="162" t="s">
        <v>173</v>
      </c>
      <c r="D349" s="179">
        <f>IF('Mål 16'!$C$23="",0,'Mål 16'!$C$23)</f>
        <v>0</v>
      </c>
      <c r="E349" s="179">
        <f>IF('Mål 16'!$I$23="",0,'Mål 16'!$I$23)</f>
        <v>0</v>
      </c>
      <c r="F349" s="179">
        <f>IF('Mål 16'!$J$23="",0,'Mål 16'!$J$23)</f>
        <v>0</v>
      </c>
      <c r="G349" s="177">
        <f>IF('Mål 16'!$K$23="",0,'Mål 16'!$K$23)</f>
        <v>0</v>
      </c>
      <c r="H349" s="167"/>
      <c r="I349" s="168"/>
    </row>
    <row r="350" spans="1:9" x14ac:dyDescent="0.2">
      <c r="A350" s="168"/>
      <c r="B350" s="166"/>
      <c r="C350" s="162" t="s">
        <v>173</v>
      </c>
      <c r="D350" s="179">
        <f>IF('Mål 16'!$C$24="",0,'Mål 16'!$C$24)</f>
        <v>0</v>
      </c>
      <c r="E350" s="179">
        <f>IF('Mål 16'!$I$24="",0,'Mål 16'!$I$24)</f>
        <v>0</v>
      </c>
      <c r="F350" s="179">
        <f>IF('Mål 16'!$J$24="",0,'Mål 16'!$J$24)</f>
        <v>0</v>
      </c>
      <c r="G350" s="177">
        <f>IF('Mål 16'!$K$24="",0,'Mål 16'!$K$24)</f>
        <v>0</v>
      </c>
      <c r="H350" s="167"/>
      <c r="I350" s="168"/>
    </row>
    <row r="351" spans="1:9" x14ac:dyDescent="0.2">
      <c r="A351" s="168"/>
      <c r="B351" s="166"/>
      <c r="C351" s="162" t="s">
        <v>173</v>
      </c>
      <c r="D351" s="179">
        <f>IF('Mål 16'!$C$25="",0,'Mål 16'!$C$25)</f>
        <v>0</v>
      </c>
      <c r="E351" s="179">
        <f>IF('Mål 16'!$I$25="",0,'Mål 16'!$I$25)</f>
        <v>0</v>
      </c>
      <c r="F351" s="179">
        <f>IF('Mål 16'!$J$25="",0,'Mål 16'!$J$25)</f>
        <v>0</v>
      </c>
      <c r="G351" s="177">
        <f>IF('Mål 16'!$K$25="",0,'Mål 16'!$K$25)</f>
        <v>0</v>
      </c>
      <c r="H351" s="167"/>
      <c r="I351" s="168"/>
    </row>
    <row r="352" spans="1:9" x14ac:dyDescent="0.2">
      <c r="A352" s="168"/>
      <c r="B352" s="166"/>
      <c r="C352" s="162" t="s">
        <v>173</v>
      </c>
      <c r="D352" s="179">
        <f>IF('Mål 16'!$C$26="",0,'Mål 16'!$C$26)</f>
        <v>0</v>
      </c>
      <c r="E352" s="179">
        <f>IF('Mål 16'!$I$26="",0,'Mål 16'!$I$26)</f>
        <v>0</v>
      </c>
      <c r="F352" s="179">
        <f>IF('Mål 16'!$J$26="",0,'Mål 16'!$J$26)</f>
        <v>0</v>
      </c>
      <c r="G352" s="177">
        <f>IF('Mål 16'!$K$26="",0,'Mål 16'!$K$26)</f>
        <v>0</v>
      </c>
      <c r="H352" s="167"/>
      <c r="I352" s="168"/>
    </row>
    <row r="353" spans="1:9" x14ac:dyDescent="0.2">
      <c r="A353" s="168"/>
      <c r="B353" s="166"/>
      <c r="C353" s="163" t="s">
        <v>173</v>
      </c>
      <c r="D353" s="180">
        <f>IF('Mål 16'!$C$27="",0,'Mål 16'!$C$27)</f>
        <v>0</v>
      </c>
      <c r="E353" s="180">
        <f>IF('Mål 16'!$I$27="",0,'Mål 16'!$I$27)</f>
        <v>0</v>
      </c>
      <c r="F353" s="180">
        <f>IF('Mål 16'!$J$27="",0,'Mål 16'!$J$27)</f>
        <v>0</v>
      </c>
      <c r="G353" s="178">
        <f>IF('Mål 16'!$K$27="",0,'Mål 16'!$K$27)</f>
        <v>0</v>
      </c>
      <c r="H353" s="167"/>
      <c r="I353" s="168"/>
    </row>
    <row r="354" spans="1:9" x14ac:dyDescent="0.2">
      <c r="A354" s="168"/>
      <c r="B354" s="166"/>
      <c r="C354" s="161" t="s">
        <v>174</v>
      </c>
      <c r="D354" s="173">
        <f>IF('Mål 17'!$C$8="",0,'Mål 17'!$C$8)</f>
        <v>0</v>
      </c>
      <c r="E354" s="173">
        <f>IF('Mål 17'!$I$8="",0,'Mål 17'!$I$8)</f>
        <v>0</v>
      </c>
      <c r="F354" s="173">
        <f>IF('Mål 17'!$J$8="",0,'Mål 17'!$J$8)</f>
        <v>0</v>
      </c>
      <c r="G354" s="176">
        <f>IF('Mål 17'!$K$8="",0,'Mål 17'!$K$8)</f>
        <v>0</v>
      </c>
      <c r="H354" s="167"/>
      <c r="I354" s="168"/>
    </row>
    <row r="355" spans="1:9" x14ac:dyDescent="0.2">
      <c r="A355" s="168"/>
      <c r="B355" s="166"/>
      <c r="C355" s="162" t="s">
        <v>174</v>
      </c>
      <c r="D355" s="179">
        <f>IF('Mål 17'!$C$9="",0,'Mål 17'!$C$9)</f>
        <v>0</v>
      </c>
      <c r="E355" s="179">
        <f>IF('Mål 17'!$I$9="",0,'Mål 17'!$I$9)</f>
        <v>0</v>
      </c>
      <c r="F355" s="179">
        <f>IF('Mål 17'!$J$9="",0,'Mål 17'!$J$9)</f>
        <v>0</v>
      </c>
      <c r="G355" s="177">
        <f>IF('Mål 17'!$K$9="",0,'Mål 17'!$K$9)</f>
        <v>0</v>
      </c>
      <c r="H355" s="167"/>
      <c r="I355" s="168"/>
    </row>
    <row r="356" spans="1:9" x14ac:dyDescent="0.2">
      <c r="A356" s="168"/>
      <c r="B356" s="166"/>
      <c r="C356" s="162" t="s">
        <v>174</v>
      </c>
      <c r="D356" s="179">
        <f>IF('Mål 17'!$C$10="",0,'Mål 17'!$C$10)</f>
        <v>0</v>
      </c>
      <c r="E356" s="179">
        <f>IF('Mål 17'!$I$10="",0,'Mål 17'!$I$10)</f>
        <v>0</v>
      </c>
      <c r="F356" s="179">
        <f>IF('Mål 17'!$J$10="",0,'Mål 17'!$J$10)</f>
        <v>0</v>
      </c>
      <c r="G356" s="177">
        <f>IF('Mål 17'!$K$10="",0,'Mål 17'!$K$10)</f>
        <v>0</v>
      </c>
      <c r="H356" s="167"/>
      <c r="I356" s="168"/>
    </row>
    <row r="357" spans="1:9" x14ac:dyDescent="0.2">
      <c r="A357" s="168"/>
      <c r="B357" s="166"/>
      <c r="C357" s="162" t="s">
        <v>174</v>
      </c>
      <c r="D357" s="179">
        <f>IF('Mål 17'!$C$11="",0,'Mål 17'!$C331)</f>
        <v>0</v>
      </c>
      <c r="E357" s="179">
        <f>IF('Mål 17'!$I$11="",0,'Mål 17'!$I331)</f>
        <v>0</v>
      </c>
      <c r="F357" s="179">
        <f>IF('Mål 17'!$J$11="",0,'Mål 17'!$J331)</f>
        <v>0</v>
      </c>
      <c r="G357" s="177">
        <f>IF('Mål 17'!$K$11="",0,'Mål 17'!$K331)</f>
        <v>0</v>
      </c>
      <c r="H357" s="167"/>
      <c r="I357" s="168"/>
    </row>
    <row r="358" spans="1:9" x14ac:dyDescent="0.2">
      <c r="A358" s="168"/>
      <c r="B358" s="166"/>
      <c r="C358" s="162" t="s">
        <v>174</v>
      </c>
      <c r="D358" s="179">
        <f>IF('Mål 17'!$C$12="",0,'Mål 17'!$C$12)</f>
        <v>0</v>
      </c>
      <c r="E358" s="179">
        <f>IF('Mål 17'!$I$12="",0,'Mål 17'!$I$12)</f>
        <v>0</v>
      </c>
      <c r="F358" s="179">
        <f>IF('Mål 17'!$J$12="",0,'Mål 17'!$J$12)</f>
        <v>0</v>
      </c>
      <c r="G358" s="177">
        <f>IF('Mål 17'!$K$12="",0,'Mål 17'!$K$12)</f>
        <v>0</v>
      </c>
      <c r="H358" s="167"/>
      <c r="I358" s="168"/>
    </row>
    <row r="359" spans="1:9" x14ac:dyDescent="0.2">
      <c r="A359" s="168"/>
      <c r="B359" s="166"/>
      <c r="C359" s="162" t="s">
        <v>174</v>
      </c>
      <c r="D359" s="179">
        <f>IF('Mål 17'!$C$13="",0,'Mål 17'!$C$13)</f>
        <v>0</v>
      </c>
      <c r="E359" s="179">
        <f>IF('Mål 17'!$I$13="",0,'Mål 17'!$I$13)</f>
        <v>0</v>
      </c>
      <c r="F359" s="179">
        <f>IF('Mål 17'!$J$13="",0,'Mål 17'!$J$13)</f>
        <v>0</v>
      </c>
      <c r="G359" s="177">
        <f>IF('Mål 17'!$K$13="",0,'Mål 17'!$K$13)</f>
        <v>0</v>
      </c>
      <c r="H359" s="167"/>
      <c r="I359" s="168"/>
    </row>
    <row r="360" spans="1:9" x14ac:dyDescent="0.2">
      <c r="A360" s="168"/>
      <c r="B360" s="166"/>
      <c r="C360" s="162" t="s">
        <v>174</v>
      </c>
      <c r="D360" s="179">
        <f>IF('Mål 17'!$C$14="",0,'Mål 17'!$C$14)</f>
        <v>0</v>
      </c>
      <c r="E360" s="179">
        <f>IF('Mål 17'!$I$14="",0,'Mål 17'!$I$14)</f>
        <v>0</v>
      </c>
      <c r="F360" s="179">
        <f>IF('Mål 17'!$J$14="",0,'Mål 17'!$J$14)</f>
        <v>0</v>
      </c>
      <c r="G360" s="177">
        <f>IF('Mål 17'!$K$14="",0,'Mål 17'!$K$14)</f>
        <v>0</v>
      </c>
      <c r="H360" s="167"/>
      <c r="I360" s="168"/>
    </row>
    <row r="361" spans="1:9" x14ac:dyDescent="0.2">
      <c r="A361" s="168"/>
      <c r="B361" s="166"/>
      <c r="C361" s="162" t="s">
        <v>174</v>
      </c>
      <c r="D361" s="179">
        <f>IF('Mål 17'!$C$15="",0,'Mål 17'!$C$15)</f>
        <v>0</v>
      </c>
      <c r="E361" s="179">
        <f>IF('Mål 17'!$I$15="",0,'Mål 17'!$I$15)</f>
        <v>0</v>
      </c>
      <c r="F361" s="179">
        <f>IF('Mål 17'!$J$15="",0,'Mål 17'!$J$15)</f>
        <v>0</v>
      </c>
      <c r="G361" s="177">
        <f>IF('Mål 17'!$K$15="",0,'Mål 17'!$K$15)</f>
        <v>0</v>
      </c>
      <c r="H361" s="167"/>
      <c r="I361" s="168"/>
    </row>
    <row r="362" spans="1:9" x14ac:dyDescent="0.2">
      <c r="A362" s="168"/>
      <c r="B362" s="166"/>
      <c r="C362" s="162" t="s">
        <v>174</v>
      </c>
      <c r="D362" s="179">
        <f>IF('Mål 17'!$C$16="",0,'Mål 17'!$C$16)</f>
        <v>0</v>
      </c>
      <c r="E362" s="179">
        <f>IF('Mål 17'!$I$16="",0,'Mål 17'!$I$16)</f>
        <v>0</v>
      </c>
      <c r="F362" s="179">
        <f>IF('Mål 17'!$J$16="",0,'Mål 17'!$J$16)</f>
        <v>0</v>
      </c>
      <c r="G362" s="177">
        <f>IF('Mål 17'!$K$16="",0,'Mål 17'!$K$16)</f>
        <v>0</v>
      </c>
      <c r="H362" s="167"/>
      <c r="I362" s="168"/>
    </row>
    <row r="363" spans="1:9" x14ac:dyDescent="0.2">
      <c r="A363" s="168"/>
      <c r="B363" s="166"/>
      <c r="C363" s="162" t="s">
        <v>174</v>
      </c>
      <c r="D363" s="179">
        <f>IF('Mål 17'!$C$17="",0,'Mål 17'!$C$17)</f>
        <v>0</v>
      </c>
      <c r="E363" s="179">
        <f>IF('Mål 17'!$I$17="",0,'Mål 17'!$I$17)</f>
        <v>0</v>
      </c>
      <c r="F363" s="179">
        <f>IF('Mål 17'!$J$17="",0,'Mål 17'!$J$17)</f>
        <v>0</v>
      </c>
      <c r="G363" s="177">
        <f>IF('Mål 17'!$K$17="",0,'Mål 17'!$K$17)</f>
        <v>0</v>
      </c>
      <c r="H363" s="167"/>
      <c r="I363" s="168"/>
    </row>
    <row r="364" spans="1:9" x14ac:dyDescent="0.2">
      <c r="A364" s="168"/>
      <c r="B364" s="166"/>
      <c r="C364" s="162" t="s">
        <v>174</v>
      </c>
      <c r="D364" s="179">
        <f>IF('Mål 17'!$C$18="",0,'Mål 17'!$C$18)</f>
        <v>0</v>
      </c>
      <c r="E364" s="179">
        <f>IF('Mål 17'!$I$18="",0,'Mål 17'!$I$18)</f>
        <v>0</v>
      </c>
      <c r="F364" s="179">
        <f>IF('Mål 17'!$J$18="",0,'Mål 17'!$J$18)</f>
        <v>0</v>
      </c>
      <c r="G364" s="177">
        <f>IF('Mål 17'!$K$18="",0,'Mål 17'!$K$18)</f>
        <v>0</v>
      </c>
      <c r="H364" s="167"/>
      <c r="I364" s="168"/>
    </row>
    <row r="365" spans="1:9" x14ac:dyDescent="0.2">
      <c r="A365" s="168"/>
      <c r="B365" s="166"/>
      <c r="C365" s="162" t="s">
        <v>174</v>
      </c>
      <c r="D365" s="179">
        <f>IF('Mål 17'!$C$19="",0,'Mål 17'!$C$19)</f>
        <v>0</v>
      </c>
      <c r="E365" s="179">
        <f>IF('Mål 17'!$I$19="",0,'Mål 17'!$I$19)</f>
        <v>0</v>
      </c>
      <c r="F365" s="179">
        <f>IF('Mål 17'!$J$19="",0,'Mål 17'!$J$19)</f>
        <v>0</v>
      </c>
      <c r="G365" s="177">
        <f>IF('Mål 17'!$K$19="",0,'Mål 17'!$K$19)</f>
        <v>0</v>
      </c>
      <c r="H365" s="167"/>
      <c r="I365" s="168"/>
    </row>
    <row r="366" spans="1:9" x14ac:dyDescent="0.2">
      <c r="A366" s="168"/>
      <c r="B366" s="166"/>
      <c r="C366" s="162" t="s">
        <v>174</v>
      </c>
      <c r="D366" s="179">
        <f>IF('Mål 17'!$C$20="",0,'Mål 17'!$C$20)</f>
        <v>0</v>
      </c>
      <c r="E366" s="179">
        <f>IF('Mål 17'!$I$20="",0,'Mål 17'!$I$20)</f>
        <v>0</v>
      </c>
      <c r="F366" s="179">
        <f>IF('Mål 17'!$J$20="",0,'Mål 17'!$J$20)</f>
        <v>0</v>
      </c>
      <c r="G366" s="177">
        <f>IF('Mål 17'!$K$20="",0,'Mål 17'!$K$20)</f>
        <v>0</v>
      </c>
      <c r="H366" s="167"/>
      <c r="I366" s="168"/>
    </row>
    <row r="367" spans="1:9" x14ac:dyDescent="0.2">
      <c r="A367" s="168"/>
      <c r="B367" s="166"/>
      <c r="C367" s="162" t="s">
        <v>174</v>
      </c>
      <c r="D367" s="179">
        <f>IF('Mål 17'!$C$21="",0,'Mål 17'!$C$21)</f>
        <v>0</v>
      </c>
      <c r="E367" s="179">
        <f>IF('Mål 17'!$I$21="",0,'Mål 17'!$I$21)</f>
        <v>0</v>
      </c>
      <c r="F367" s="179">
        <f>IF('Mål 17'!$J$21="",0,'Mål 17'!$J$21)</f>
        <v>0</v>
      </c>
      <c r="G367" s="177">
        <f>IF('Mål 17'!$K$21="",0,'Mål 17'!$K$21)</f>
        <v>0</v>
      </c>
      <c r="H367" s="167"/>
      <c r="I367" s="168"/>
    </row>
    <row r="368" spans="1:9" x14ac:dyDescent="0.2">
      <c r="A368" s="168"/>
      <c r="B368" s="166"/>
      <c r="C368" s="162" t="s">
        <v>174</v>
      </c>
      <c r="D368" s="179">
        <f>IF('Mål 17'!$C$22="",0,'Mål 17'!$C$22)</f>
        <v>0</v>
      </c>
      <c r="E368" s="179">
        <f>IF('Mål 17'!$I$22="",0,'Mål 17'!$I$22)</f>
        <v>0</v>
      </c>
      <c r="F368" s="179">
        <f>IF('Mål 17'!$J$22="",0,'Mål 17'!$J$22)</f>
        <v>0</v>
      </c>
      <c r="G368" s="177">
        <f>IF('Mål 17'!$K$22="",0,'Mål 17'!$K$22)</f>
        <v>0</v>
      </c>
      <c r="H368" s="167"/>
      <c r="I368" s="168"/>
    </row>
    <row r="369" spans="1:9" x14ac:dyDescent="0.2">
      <c r="A369" s="168"/>
      <c r="B369" s="166"/>
      <c r="C369" s="162" t="s">
        <v>174</v>
      </c>
      <c r="D369" s="179">
        <f>IF('Mål 17'!$C$23="",0,'Mål 17'!$C$23)</f>
        <v>0</v>
      </c>
      <c r="E369" s="179">
        <f>IF('Mål 17'!$I$23="",0,'Mål 17'!$I$23)</f>
        <v>0</v>
      </c>
      <c r="F369" s="179">
        <f>IF('Mål 17'!$J$23="",0,'Mål 17'!$J$23)</f>
        <v>0</v>
      </c>
      <c r="G369" s="177">
        <f>IF('Mål 17'!$K$23="",0,'Mål 17'!$K$23)</f>
        <v>0</v>
      </c>
      <c r="H369" s="167"/>
      <c r="I369" s="168"/>
    </row>
    <row r="370" spans="1:9" x14ac:dyDescent="0.2">
      <c r="A370" s="168"/>
      <c r="B370" s="166"/>
      <c r="C370" s="162" t="s">
        <v>174</v>
      </c>
      <c r="D370" s="179">
        <f>IF('Mål 17'!$C$24="",0,'Mål 17'!$C$24)</f>
        <v>0</v>
      </c>
      <c r="E370" s="179">
        <f>IF('Mål 17'!$I$24="",0,'Mål 17'!$I$24)</f>
        <v>0</v>
      </c>
      <c r="F370" s="179">
        <f>IF('Mål 17'!$J$24="",0,'Mål 17'!$J$24)</f>
        <v>0</v>
      </c>
      <c r="G370" s="177">
        <f>IF('Mål 17'!$K$24="",0,'Mål 17'!$K$24)</f>
        <v>0</v>
      </c>
      <c r="H370" s="167"/>
      <c r="I370" s="168"/>
    </row>
    <row r="371" spans="1:9" x14ac:dyDescent="0.2">
      <c r="A371" s="168"/>
      <c r="B371" s="166"/>
      <c r="C371" s="162" t="s">
        <v>174</v>
      </c>
      <c r="D371" s="179">
        <f>IF('Mål 17'!$C$25="",0,'Mål 17'!$C$25)</f>
        <v>0</v>
      </c>
      <c r="E371" s="179">
        <f>IF('Mål 17'!$I$25="",0,'Mål 17'!$I$25)</f>
        <v>0</v>
      </c>
      <c r="F371" s="179">
        <f>IF('Mål 17'!$J$25="",0,'Mål 17'!$J$25)</f>
        <v>0</v>
      </c>
      <c r="G371" s="177">
        <f>IF('Mål 17'!$K$25="",0,'Mål 17'!$K$25)</f>
        <v>0</v>
      </c>
      <c r="H371" s="167"/>
      <c r="I371" s="168"/>
    </row>
    <row r="372" spans="1:9" x14ac:dyDescent="0.2">
      <c r="A372" s="168"/>
      <c r="B372" s="166"/>
      <c r="C372" s="162" t="s">
        <v>174</v>
      </c>
      <c r="D372" s="179">
        <f>IF('Mål 17'!$C$26="",0,'Mål 17'!$C$26)</f>
        <v>0</v>
      </c>
      <c r="E372" s="179">
        <f>IF('Mål 17'!$I$26="",0,'Mål 17'!$I$26)</f>
        <v>0</v>
      </c>
      <c r="F372" s="179">
        <f>IF('Mål 17'!$J$26="",0,'Mål 17'!$J$26)</f>
        <v>0</v>
      </c>
      <c r="G372" s="177">
        <f>IF('Mål 17'!$K$26="",0,'Mål 17'!$K$26)</f>
        <v>0</v>
      </c>
      <c r="H372" s="167"/>
      <c r="I372" s="168"/>
    </row>
    <row r="373" spans="1:9" x14ac:dyDescent="0.2">
      <c r="A373" s="168"/>
      <c r="B373" s="166"/>
      <c r="C373" s="163" t="s">
        <v>174</v>
      </c>
      <c r="D373" s="180">
        <f>IF('Mål 17'!$C$27="",0,'Mål 17'!$C$27)</f>
        <v>0</v>
      </c>
      <c r="E373" s="180">
        <f>IF('Mål 17'!$I$27="",0,'Mål 17'!$I$27)</f>
        <v>0</v>
      </c>
      <c r="F373" s="180">
        <f>IF('Mål 17'!$J$27="",0,'Mål 17'!$J$27)</f>
        <v>0</v>
      </c>
      <c r="G373" s="178">
        <f>IF('Mål 17'!$K$27="",0,'Mål 17'!$K$27)</f>
        <v>0</v>
      </c>
      <c r="H373" s="167"/>
      <c r="I373" s="168"/>
    </row>
    <row r="374" spans="1:9" x14ac:dyDescent="0.2">
      <c r="A374" s="168"/>
      <c r="B374" s="166"/>
      <c r="C374" s="160" t="s">
        <v>175</v>
      </c>
      <c r="D374" s="179">
        <f>IF('Mål 18'!$C$8="",0,'Mål 18'!$C$8)</f>
        <v>0</v>
      </c>
      <c r="E374" s="179">
        <f>IF('Mål 18'!$I$8="",0,'Mål 18'!$I$8)</f>
        <v>0</v>
      </c>
      <c r="F374" s="179">
        <f>IF('Mål 18'!$J$8="",0,'Mål 18'!$J$8)</f>
        <v>0</v>
      </c>
      <c r="G374" s="174">
        <f>IF('Mål 18'!$K$8="",0,'Mål 18'!$K$8)</f>
        <v>0</v>
      </c>
      <c r="H374" s="167"/>
      <c r="I374" s="168"/>
    </row>
    <row r="375" spans="1:9" x14ac:dyDescent="0.2">
      <c r="A375" s="168"/>
      <c r="B375" s="166"/>
      <c r="C375" s="160" t="s">
        <v>175</v>
      </c>
      <c r="D375" s="179">
        <f>IF('Mål 18'!$C$9="",0,'Mål 18'!$C$9)</f>
        <v>0</v>
      </c>
      <c r="E375" s="179">
        <f>IF('Mål 18'!$I$9="",0,'Mål 18'!$I$9)</f>
        <v>0</v>
      </c>
      <c r="F375" s="179">
        <f>IF('Mål 18'!$J$9="",0,'Mål 18'!$J$9)</f>
        <v>0</v>
      </c>
      <c r="G375" s="174">
        <f>IF('Mål 18'!$K$9="",0,'Mål 18'!$K$9)</f>
        <v>0</v>
      </c>
      <c r="H375" s="167"/>
      <c r="I375" s="168"/>
    </row>
    <row r="376" spans="1:9" x14ac:dyDescent="0.2">
      <c r="A376" s="168"/>
      <c r="B376" s="166"/>
      <c r="C376" s="160" t="s">
        <v>175</v>
      </c>
      <c r="D376" s="179">
        <f>IF('Mål 18'!$C$10="",0,'Mål 18'!$C$10)</f>
        <v>0</v>
      </c>
      <c r="E376" s="179">
        <f>IF('Mål 18'!$I$10="",0,'Mål 18'!$I$10)</f>
        <v>0</v>
      </c>
      <c r="F376" s="179">
        <f>IF('Mål 18'!$J$10="",0,'Mål 18'!$J$10)</f>
        <v>0</v>
      </c>
      <c r="G376" s="174">
        <f>IF('Mål 18'!$K$10="",0,'Mål 18'!$K$10)</f>
        <v>0</v>
      </c>
      <c r="H376" s="167"/>
      <c r="I376" s="168"/>
    </row>
    <row r="377" spans="1:9" x14ac:dyDescent="0.2">
      <c r="A377" s="168"/>
      <c r="B377" s="166"/>
      <c r="C377" s="160" t="s">
        <v>175</v>
      </c>
      <c r="D377" s="179">
        <f>IF('Mål 18'!$C$11="",0,'Mål 18'!$C351)</f>
        <v>0</v>
      </c>
      <c r="E377" s="179">
        <f>IF('Mål 18'!$I$11="",0,'Mål 18'!$I351)</f>
        <v>0</v>
      </c>
      <c r="F377" s="179">
        <f>IF('Mål 18'!$J$11="",0,'Mål 18'!$J351)</f>
        <v>0</v>
      </c>
      <c r="G377" s="174">
        <f>IF('Mål 18'!$K$11="",0,'Mål 18'!$K351)</f>
        <v>0</v>
      </c>
      <c r="H377" s="167"/>
      <c r="I377" s="168"/>
    </row>
    <row r="378" spans="1:9" x14ac:dyDescent="0.2">
      <c r="A378" s="168"/>
      <c r="B378" s="166"/>
      <c r="C378" s="160" t="s">
        <v>175</v>
      </c>
      <c r="D378" s="179">
        <f>IF('Mål 18'!$C$12="",0,'Mål 18'!$C$12)</f>
        <v>0</v>
      </c>
      <c r="E378" s="179">
        <f>IF('Mål 18'!$I$12="",0,'Mål 18'!$I$12)</f>
        <v>0</v>
      </c>
      <c r="F378" s="179">
        <f>IF('Mål 18'!$J$12="",0,'Mål 18'!$J$12)</f>
        <v>0</v>
      </c>
      <c r="G378" s="174">
        <f>IF('Mål 18'!$K$12="",0,'Mål 18'!$K$12)</f>
        <v>0</v>
      </c>
      <c r="H378" s="167"/>
      <c r="I378" s="168"/>
    </row>
    <row r="379" spans="1:9" x14ac:dyDescent="0.2">
      <c r="A379" s="168"/>
      <c r="B379" s="166"/>
      <c r="C379" s="160" t="s">
        <v>175</v>
      </c>
      <c r="D379" s="179">
        <f>IF('Mål 18'!$C$13="",0,'Mål 18'!$C$13)</f>
        <v>0</v>
      </c>
      <c r="E379" s="179">
        <f>IF('Mål 18'!$I$13="",0,'Mål 18'!$I$13)</f>
        <v>0</v>
      </c>
      <c r="F379" s="179">
        <f>IF('Mål 18'!$J$13="",0,'Mål 18'!$J$13)</f>
        <v>0</v>
      </c>
      <c r="G379" s="174">
        <f>IF('Mål 18'!$K$13="",0,'Mål 18'!$K$13)</f>
        <v>0</v>
      </c>
      <c r="H379" s="167"/>
      <c r="I379" s="168"/>
    </row>
    <row r="380" spans="1:9" x14ac:dyDescent="0.2">
      <c r="A380" s="168"/>
      <c r="B380" s="166"/>
      <c r="C380" s="160" t="s">
        <v>175</v>
      </c>
      <c r="D380" s="179">
        <f>IF('Mål 18'!$C$14="",0,'Mål 18'!$C$14)</f>
        <v>0</v>
      </c>
      <c r="E380" s="179">
        <f>IF('Mål 18'!$I$14="",0,'Mål 18'!$I$14)</f>
        <v>0</v>
      </c>
      <c r="F380" s="179">
        <f>IF('Mål 18'!$J$14="",0,'Mål 18'!$J$14)</f>
        <v>0</v>
      </c>
      <c r="G380" s="174">
        <f>IF('Mål 18'!$K$14="",0,'Mål 18'!$K$14)</f>
        <v>0</v>
      </c>
      <c r="H380" s="167"/>
      <c r="I380" s="168"/>
    </row>
    <row r="381" spans="1:9" x14ac:dyDescent="0.2">
      <c r="A381" s="168"/>
      <c r="B381" s="166"/>
      <c r="C381" s="160" t="s">
        <v>175</v>
      </c>
      <c r="D381" s="179">
        <f>IF('Mål 18'!$C$15="",0,'Mål 18'!$C$15)</f>
        <v>0</v>
      </c>
      <c r="E381" s="179">
        <f>IF('Mål 18'!$I$15="",0,'Mål 18'!$I$15)</f>
        <v>0</v>
      </c>
      <c r="F381" s="179">
        <f>IF('Mål 18'!$J$15="",0,'Mål 18'!$J$15)</f>
        <v>0</v>
      </c>
      <c r="G381" s="174">
        <f>IF('Mål 18'!$K$15="",0,'Mål 18'!$K$15)</f>
        <v>0</v>
      </c>
      <c r="H381" s="167"/>
      <c r="I381" s="168"/>
    </row>
    <row r="382" spans="1:9" x14ac:dyDescent="0.2">
      <c r="A382" s="168"/>
      <c r="B382" s="166"/>
      <c r="C382" s="160" t="s">
        <v>175</v>
      </c>
      <c r="D382" s="179">
        <f>IF('Mål 18'!$C$16="",0,'Mål 18'!$C$16)</f>
        <v>0</v>
      </c>
      <c r="E382" s="179">
        <f>IF('Mål 18'!$I$16="",0,'Mål 18'!$I$16)</f>
        <v>0</v>
      </c>
      <c r="F382" s="179">
        <f>IF('Mål 18'!$J$16="",0,'Mål 18'!$J$16)</f>
        <v>0</v>
      </c>
      <c r="G382" s="174">
        <f>IF('Mål 18'!$K$16="",0,'Mål 18'!$K$16)</f>
        <v>0</v>
      </c>
      <c r="H382" s="167"/>
      <c r="I382" s="168"/>
    </row>
    <row r="383" spans="1:9" x14ac:dyDescent="0.2">
      <c r="A383" s="168"/>
      <c r="B383" s="166"/>
      <c r="C383" s="160" t="s">
        <v>175</v>
      </c>
      <c r="D383" s="179">
        <f>IF('Mål 18'!$C$17="",0,'Mål 18'!$C$17)</f>
        <v>0</v>
      </c>
      <c r="E383" s="179">
        <f>IF('Mål 18'!$I$17="",0,'Mål 18'!$I$17)</f>
        <v>0</v>
      </c>
      <c r="F383" s="179">
        <f>IF('Mål 18'!$J$17="",0,'Mål 18'!$J$17)</f>
        <v>0</v>
      </c>
      <c r="G383" s="174">
        <f>IF('Mål 18'!$K$17="",0,'Mål 18'!$K$17)</f>
        <v>0</v>
      </c>
      <c r="H383" s="167"/>
      <c r="I383" s="168"/>
    </row>
    <row r="384" spans="1:9" x14ac:dyDescent="0.2">
      <c r="A384" s="168"/>
      <c r="B384" s="166"/>
      <c r="C384" s="160" t="s">
        <v>175</v>
      </c>
      <c r="D384" s="179">
        <f>IF('Mål 18'!$C$18="",0,'Mål 18'!$C$18)</f>
        <v>0</v>
      </c>
      <c r="E384" s="179">
        <f>IF('Mål 18'!$I$18="",0,'Mål 18'!$I$18)</f>
        <v>0</v>
      </c>
      <c r="F384" s="179">
        <f>IF('Mål 18'!$J$18="",0,'Mål 18'!$J$18)</f>
        <v>0</v>
      </c>
      <c r="G384" s="174">
        <f>IF('Mål 18'!$K$18="",0,'Mål 18'!$K$18)</f>
        <v>0</v>
      </c>
      <c r="H384" s="167"/>
      <c r="I384" s="168"/>
    </row>
    <row r="385" spans="1:9" x14ac:dyDescent="0.2">
      <c r="A385" s="168"/>
      <c r="B385" s="166"/>
      <c r="C385" s="160" t="s">
        <v>175</v>
      </c>
      <c r="D385" s="179">
        <f>IF('Mål 18'!$C$19="",0,'Mål 18'!$C$19)</f>
        <v>0</v>
      </c>
      <c r="E385" s="179">
        <f>IF('Mål 18'!$I$19="",0,'Mål 18'!$I$19)</f>
        <v>0</v>
      </c>
      <c r="F385" s="179">
        <f>IF('Mål 18'!$J$19="",0,'Mål 18'!$J$19)</f>
        <v>0</v>
      </c>
      <c r="G385" s="174">
        <f>IF('Mål 18'!$K$19="",0,'Mål 18'!$K$19)</f>
        <v>0</v>
      </c>
      <c r="H385" s="167"/>
      <c r="I385" s="168"/>
    </row>
    <row r="386" spans="1:9" x14ac:dyDescent="0.2">
      <c r="A386" s="168"/>
      <c r="B386" s="166"/>
      <c r="C386" s="160" t="s">
        <v>175</v>
      </c>
      <c r="D386" s="179">
        <f>IF('Mål 18'!$C$20="",0,'Mål 18'!$C$20)</f>
        <v>0</v>
      </c>
      <c r="E386" s="179">
        <f>IF('Mål 18'!$I$20="",0,'Mål 18'!$I$20)</f>
        <v>0</v>
      </c>
      <c r="F386" s="179">
        <f>IF('Mål 18'!$J$20="",0,'Mål 18'!$J$20)</f>
        <v>0</v>
      </c>
      <c r="G386" s="174">
        <f>IF('Mål 18'!$K$20="",0,'Mål 18'!$K$20)</f>
        <v>0</v>
      </c>
      <c r="H386" s="167"/>
      <c r="I386" s="168"/>
    </row>
    <row r="387" spans="1:9" x14ac:dyDescent="0.2">
      <c r="A387" s="168"/>
      <c r="B387" s="166"/>
      <c r="C387" s="160" t="s">
        <v>175</v>
      </c>
      <c r="D387" s="179">
        <f>IF('Mål 18'!$C$21="",0,'Mål 18'!$C$21)</f>
        <v>0</v>
      </c>
      <c r="E387" s="179">
        <f>IF('Mål 18'!$I$21="",0,'Mål 18'!$I$21)</f>
        <v>0</v>
      </c>
      <c r="F387" s="179">
        <f>IF('Mål 18'!$J$21="",0,'Mål 18'!$J$21)</f>
        <v>0</v>
      </c>
      <c r="G387" s="174">
        <f>IF('Mål 18'!$K$21="",0,'Mål 18'!$K$21)</f>
        <v>0</v>
      </c>
      <c r="H387" s="167"/>
      <c r="I387" s="168"/>
    </row>
    <row r="388" spans="1:9" x14ac:dyDescent="0.2">
      <c r="A388" s="168"/>
      <c r="B388" s="166"/>
      <c r="C388" s="160" t="s">
        <v>175</v>
      </c>
      <c r="D388" s="179">
        <f>IF('Mål 18'!$C$22="",0,'Mål 18'!$C$22)</f>
        <v>0</v>
      </c>
      <c r="E388" s="179">
        <f>IF('Mål 18'!$I$22="",0,'Mål 18'!$I$22)</f>
        <v>0</v>
      </c>
      <c r="F388" s="179">
        <f>IF('Mål 18'!$J$22="",0,'Mål 18'!$J$22)</f>
        <v>0</v>
      </c>
      <c r="G388" s="174">
        <f>IF('Mål 18'!$K$22="",0,'Mål 18'!$K$22)</f>
        <v>0</v>
      </c>
      <c r="H388" s="167"/>
      <c r="I388" s="168"/>
    </row>
    <row r="389" spans="1:9" x14ac:dyDescent="0.2">
      <c r="A389" s="168"/>
      <c r="B389" s="166"/>
      <c r="C389" s="160" t="s">
        <v>175</v>
      </c>
      <c r="D389" s="179">
        <f>IF('Mål 18'!$C$23="",0,'Mål 18'!$C$23)</f>
        <v>0</v>
      </c>
      <c r="E389" s="179">
        <f>IF('Mål 18'!$I$23="",0,'Mål 18'!$I$23)</f>
        <v>0</v>
      </c>
      <c r="F389" s="179">
        <f>IF('Mål 18'!$J$23="",0,'Mål 18'!$J$23)</f>
        <v>0</v>
      </c>
      <c r="G389" s="174">
        <f>IF('Mål 18'!$K$23="",0,'Mål 18'!$K$23)</f>
        <v>0</v>
      </c>
      <c r="H389" s="167"/>
      <c r="I389" s="168"/>
    </row>
    <row r="390" spans="1:9" x14ac:dyDescent="0.2">
      <c r="A390" s="168"/>
      <c r="B390" s="166"/>
      <c r="C390" s="160" t="s">
        <v>175</v>
      </c>
      <c r="D390" s="179">
        <f>IF('Mål 18'!$C$24="",0,'Mål 18'!$C$24)</f>
        <v>0</v>
      </c>
      <c r="E390" s="179">
        <f>IF('Mål 18'!$I$24="",0,'Mål 18'!$I$24)</f>
        <v>0</v>
      </c>
      <c r="F390" s="179">
        <f>IF('Mål 18'!$J$24="",0,'Mål 18'!$J$24)</f>
        <v>0</v>
      </c>
      <c r="G390" s="174">
        <f>IF('Mål 18'!$K$24="",0,'Mål 18'!$K$24)</f>
        <v>0</v>
      </c>
      <c r="H390" s="167"/>
      <c r="I390" s="168"/>
    </row>
    <row r="391" spans="1:9" x14ac:dyDescent="0.2">
      <c r="A391" s="168"/>
      <c r="B391" s="166"/>
      <c r="C391" s="160" t="s">
        <v>175</v>
      </c>
      <c r="D391" s="179">
        <f>IF('Mål 18'!$C$25="",0,'Mål 18'!$C$25)</f>
        <v>0</v>
      </c>
      <c r="E391" s="179">
        <f>IF('Mål 18'!$I$25="",0,'Mål 18'!$I$25)</f>
        <v>0</v>
      </c>
      <c r="F391" s="179">
        <f>IF('Mål 18'!$J$25="",0,'Mål 18'!$J$25)</f>
        <v>0</v>
      </c>
      <c r="G391" s="174">
        <f>IF('Mål 18'!$K$25="",0,'Mål 18'!$K$25)</f>
        <v>0</v>
      </c>
      <c r="H391" s="167"/>
      <c r="I391" s="168"/>
    </row>
    <row r="392" spans="1:9" x14ac:dyDescent="0.2">
      <c r="A392" s="168"/>
      <c r="B392" s="166"/>
      <c r="C392" s="160" t="s">
        <v>175</v>
      </c>
      <c r="D392" s="179">
        <f>IF('Mål 18'!$C$26="",0,'Mål 18'!$C$26)</f>
        <v>0</v>
      </c>
      <c r="E392" s="179">
        <f>IF('Mål 18'!$I$26="",0,'Mål 18'!$I$26)</f>
        <v>0</v>
      </c>
      <c r="F392" s="179">
        <f>IF('Mål 18'!$J$26="",0,'Mål 18'!$J$26)</f>
        <v>0</v>
      </c>
      <c r="G392" s="174">
        <f>IF('Mål 18'!$K$26="",0,'Mål 18'!$K$26)</f>
        <v>0</v>
      </c>
      <c r="H392" s="167"/>
      <c r="I392" s="168"/>
    </row>
    <row r="393" spans="1:9" x14ac:dyDescent="0.2">
      <c r="A393" s="168"/>
      <c r="B393" s="166"/>
      <c r="C393" s="160" t="s">
        <v>175</v>
      </c>
      <c r="D393" s="179">
        <f>IF('Mål 18'!$C$27="",0,'Mål 18'!$C$27)</f>
        <v>0</v>
      </c>
      <c r="E393" s="179">
        <f>IF('Mål 18'!$I$27="",0,'Mål 18'!$I$27)</f>
        <v>0</v>
      </c>
      <c r="F393" s="179">
        <f>IF('Mål 18'!$J$27="",0,'Mål 18'!$J$27)</f>
        <v>0</v>
      </c>
      <c r="G393" s="174">
        <f>IF('Mål 18'!$K$27="",0,'Mål 18'!$K$27)</f>
        <v>0</v>
      </c>
      <c r="H393" s="167"/>
      <c r="I393" s="168"/>
    </row>
    <row r="394" spans="1:9" x14ac:dyDescent="0.2">
      <c r="A394" s="168"/>
      <c r="B394" s="166"/>
      <c r="C394" s="161" t="s">
        <v>176</v>
      </c>
      <c r="D394" s="173">
        <f>IF('Mål 19'!$C$8="",0,'Mål 19'!$C$8)</f>
        <v>0</v>
      </c>
      <c r="E394" s="173">
        <f>IF('Mål 19'!$I$8="",0,'Mål 19'!$I$8)</f>
        <v>0</v>
      </c>
      <c r="F394" s="173">
        <f>IF('Mål 19'!$J$8="",0,'Mål 19'!$J$8)</f>
        <v>0</v>
      </c>
      <c r="G394" s="176">
        <f>IF('Mål 19'!$K$8="",0,'Mål 19'!$K$8)</f>
        <v>0</v>
      </c>
      <c r="H394" s="167"/>
      <c r="I394" s="168"/>
    </row>
    <row r="395" spans="1:9" x14ac:dyDescent="0.2">
      <c r="A395" s="168"/>
      <c r="B395" s="166"/>
      <c r="C395" s="162" t="s">
        <v>176</v>
      </c>
      <c r="D395" s="179">
        <f>IF('Mål 19'!$C$9="",0,'Mål 19'!$C$9)</f>
        <v>0</v>
      </c>
      <c r="E395" s="179">
        <f>IF('Mål 19'!$I$9="",0,'Mål 19'!$I$9)</f>
        <v>0</v>
      </c>
      <c r="F395" s="179">
        <f>IF('Mål 19'!$J$9="",0,'Mål 19'!$J$9)</f>
        <v>0</v>
      </c>
      <c r="G395" s="177">
        <f>IF('Mål 19'!$K$9="",0,'Mål 19'!$K$9)</f>
        <v>0</v>
      </c>
      <c r="H395" s="167"/>
      <c r="I395" s="168"/>
    </row>
    <row r="396" spans="1:9" x14ac:dyDescent="0.2">
      <c r="A396" s="168"/>
      <c r="B396" s="166"/>
      <c r="C396" s="162" t="s">
        <v>176</v>
      </c>
      <c r="D396" s="179">
        <f>IF('Mål 19'!$C$10="",0,'Mål 19'!$C$10)</f>
        <v>0</v>
      </c>
      <c r="E396" s="179">
        <f>IF('Mål 19'!$I$10="",0,'Mål 19'!$I$10)</f>
        <v>0</v>
      </c>
      <c r="F396" s="179">
        <f>IF('Mål 19'!$J$10="",0,'Mål 19'!$J$10)</f>
        <v>0</v>
      </c>
      <c r="G396" s="177">
        <f>IF('Mål 19'!$K$10="",0,'Mål 19'!$K$10)</f>
        <v>0</v>
      </c>
      <c r="H396" s="167"/>
      <c r="I396" s="168"/>
    </row>
    <row r="397" spans="1:9" x14ac:dyDescent="0.2">
      <c r="A397" s="168"/>
      <c r="B397" s="166"/>
      <c r="C397" s="162" t="s">
        <v>176</v>
      </c>
      <c r="D397" s="179">
        <f>IF('Mål 19'!$C$11="",0,'Mål 19'!$C371)</f>
        <v>0</v>
      </c>
      <c r="E397" s="179">
        <f>IF('Mål 19'!$I$11="",0,'Mål 19'!$I371)</f>
        <v>0</v>
      </c>
      <c r="F397" s="179">
        <f>IF('Mål 19'!$J$11="",0,'Mål 19'!$J371)</f>
        <v>0</v>
      </c>
      <c r="G397" s="177">
        <f>IF('Mål 19'!$K$11="",0,'Mål 19'!$K371)</f>
        <v>0</v>
      </c>
      <c r="H397" s="167"/>
      <c r="I397" s="168"/>
    </row>
    <row r="398" spans="1:9" x14ac:dyDescent="0.2">
      <c r="A398" s="168"/>
      <c r="B398" s="166"/>
      <c r="C398" s="162" t="s">
        <v>176</v>
      </c>
      <c r="D398" s="179">
        <f>IF('Mål 19'!$C$12="",0,'Mål 19'!$C$12)</f>
        <v>0</v>
      </c>
      <c r="E398" s="179">
        <f>IF('Mål 19'!$I$12="",0,'Mål 19'!$I$12)</f>
        <v>0</v>
      </c>
      <c r="F398" s="179">
        <f>IF('Mål 19'!$J$12="",0,'Mål 19'!$J$12)</f>
        <v>0</v>
      </c>
      <c r="G398" s="177">
        <f>IF('Mål 19'!$K$12="",0,'Mål 19'!$K$12)</f>
        <v>0</v>
      </c>
      <c r="H398" s="167"/>
      <c r="I398" s="168"/>
    </row>
    <row r="399" spans="1:9" x14ac:dyDescent="0.2">
      <c r="A399" s="168"/>
      <c r="B399" s="166"/>
      <c r="C399" s="162" t="s">
        <v>176</v>
      </c>
      <c r="D399" s="179">
        <f>IF('Mål 19'!$C$13="",0,'Mål 19'!$C$13)</f>
        <v>0</v>
      </c>
      <c r="E399" s="179">
        <f>IF('Mål 19'!$I$13="",0,'Mål 19'!$I$13)</f>
        <v>0</v>
      </c>
      <c r="F399" s="179">
        <f>IF('Mål 19'!$J$13="",0,'Mål 19'!$J$13)</f>
        <v>0</v>
      </c>
      <c r="G399" s="177">
        <f>IF('Mål 19'!$K$13="",0,'Mål 19'!$K$13)</f>
        <v>0</v>
      </c>
      <c r="H399" s="167"/>
      <c r="I399" s="168"/>
    </row>
    <row r="400" spans="1:9" x14ac:dyDescent="0.2">
      <c r="A400" s="168"/>
      <c r="B400" s="166"/>
      <c r="C400" s="162" t="s">
        <v>176</v>
      </c>
      <c r="D400" s="179">
        <f>IF('Mål 19'!$C$14="",0,'Mål 19'!$C$14)</f>
        <v>0</v>
      </c>
      <c r="E400" s="179">
        <f>IF('Mål 19'!$I$14="",0,'Mål 19'!$I$14)</f>
        <v>0</v>
      </c>
      <c r="F400" s="179">
        <f>IF('Mål 19'!$J$14="",0,'Mål 19'!$J$14)</f>
        <v>0</v>
      </c>
      <c r="G400" s="177">
        <f>IF('Mål 19'!$K$14="",0,'Mål 19'!$K$14)</f>
        <v>0</v>
      </c>
      <c r="H400" s="167"/>
      <c r="I400" s="168"/>
    </row>
    <row r="401" spans="1:9" x14ac:dyDescent="0.2">
      <c r="A401" s="168"/>
      <c r="B401" s="166"/>
      <c r="C401" s="162" t="s">
        <v>176</v>
      </c>
      <c r="D401" s="179">
        <f>IF('Mål 19'!$C$15="",0,'Mål 19'!$C$15)</f>
        <v>0</v>
      </c>
      <c r="E401" s="179">
        <f>IF('Mål 19'!$I$15="",0,'Mål 19'!$I$15)</f>
        <v>0</v>
      </c>
      <c r="F401" s="179">
        <f>IF('Mål 19'!$J$15="",0,'Mål 19'!$J$15)</f>
        <v>0</v>
      </c>
      <c r="G401" s="177">
        <f>IF('Mål 19'!$K$15="",0,'Mål 19'!$K$15)</f>
        <v>0</v>
      </c>
      <c r="H401" s="167"/>
      <c r="I401" s="168"/>
    </row>
    <row r="402" spans="1:9" x14ac:dyDescent="0.2">
      <c r="A402" s="168"/>
      <c r="B402" s="166"/>
      <c r="C402" s="162" t="s">
        <v>176</v>
      </c>
      <c r="D402" s="179">
        <f>IF('Mål 19'!$C$16="",0,'Mål 19'!$C$16)</f>
        <v>0</v>
      </c>
      <c r="E402" s="179">
        <f>IF('Mål 19'!$I$16="",0,'Mål 19'!$I$16)</f>
        <v>0</v>
      </c>
      <c r="F402" s="179">
        <f>IF('Mål 19'!$J$16="",0,'Mål 19'!$J$16)</f>
        <v>0</v>
      </c>
      <c r="G402" s="177">
        <f>IF('Mål 19'!$K$16="",0,'Mål 19'!$K$16)</f>
        <v>0</v>
      </c>
      <c r="H402" s="167"/>
      <c r="I402" s="168"/>
    </row>
    <row r="403" spans="1:9" x14ac:dyDescent="0.2">
      <c r="A403" s="168"/>
      <c r="B403" s="166"/>
      <c r="C403" s="162" t="s">
        <v>176</v>
      </c>
      <c r="D403" s="179">
        <f>IF('Mål 19'!$C$17="",0,'Mål 19'!$C$17)</f>
        <v>0</v>
      </c>
      <c r="E403" s="179">
        <f>IF('Mål 19'!$I$17="",0,'Mål 19'!$I$17)</f>
        <v>0</v>
      </c>
      <c r="F403" s="179">
        <f>IF('Mål 19'!$J$17="",0,'Mål 19'!$J$17)</f>
        <v>0</v>
      </c>
      <c r="G403" s="177">
        <f>IF('Mål 19'!$K$17="",0,'Mål 19'!$K$17)</f>
        <v>0</v>
      </c>
      <c r="H403" s="167"/>
      <c r="I403" s="168"/>
    </row>
    <row r="404" spans="1:9" x14ac:dyDescent="0.2">
      <c r="A404" s="168"/>
      <c r="B404" s="166"/>
      <c r="C404" s="162" t="s">
        <v>176</v>
      </c>
      <c r="D404" s="179">
        <f>IF('Mål 19'!$C$18="",0,'Mål 19'!$C$18)</f>
        <v>0</v>
      </c>
      <c r="E404" s="179">
        <f>IF('Mål 19'!$I$18="",0,'Mål 19'!$I$18)</f>
        <v>0</v>
      </c>
      <c r="F404" s="179">
        <f>IF('Mål 19'!$J$18="",0,'Mål 19'!$J$18)</f>
        <v>0</v>
      </c>
      <c r="G404" s="177">
        <f>IF('Mål 19'!$K$18="",0,'Mål 19'!$K$18)</f>
        <v>0</v>
      </c>
      <c r="H404" s="167"/>
      <c r="I404" s="168"/>
    </row>
    <row r="405" spans="1:9" x14ac:dyDescent="0.2">
      <c r="A405" s="168"/>
      <c r="B405" s="166"/>
      <c r="C405" s="162" t="s">
        <v>176</v>
      </c>
      <c r="D405" s="179">
        <f>IF('Mål 19'!$C$19="",0,'Mål 19'!$C$19)</f>
        <v>0</v>
      </c>
      <c r="E405" s="179">
        <f>IF('Mål 19'!$I$19="",0,'Mål 19'!$I$19)</f>
        <v>0</v>
      </c>
      <c r="F405" s="179">
        <f>IF('Mål 19'!$J$19="",0,'Mål 19'!$J$19)</f>
        <v>0</v>
      </c>
      <c r="G405" s="177">
        <f>IF('Mål 19'!$K$19="",0,'Mål 19'!$K$19)</f>
        <v>0</v>
      </c>
      <c r="H405" s="167"/>
      <c r="I405" s="168"/>
    </row>
    <row r="406" spans="1:9" x14ac:dyDescent="0.2">
      <c r="A406" s="168"/>
      <c r="B406" s="166"/>
      <c r="C406" s="162" t="s">
        <v>176</v>
      </c>
      <c r="D406" s="179">
        <f>IF('Mål 19'!$C$20="",0,'Mål 19'!$C$20)</f>
        <v>0</v>
      </c>
      <c r="E406" s="179">
        <f>IF('Mål 19'!$I$20="",0,'Mål 19'!$I$20)</f>
        <v>0</v>
      </c>
      <c r="F406" s="179">
        <f>IF('Mål 19'!$J$20="",0,'Mål 19'!$J$20)</f>
        <v>0</v>
      </c>
      <c r="G406" s="177">
        <f>IF('Mål 19'!$K$20="",0,'Mål 19'!$K$20)</f>
        <v>0</v>
      </c>
      <c r="H406" s="167"/>
      <c r="I406" s="168"/>
    </row>
    <row r="407" spans="1:9" x14ac:dyDescent="0.2">
      <c r="A407" s="168"/>
      <c r="B407" s="166"/>
      <c r="C407" s="162" t="s">
        <v>176</v>
      </c>
      <c r="D407" s="179">
        <f>IF('Mål 19'!$C$21="",0,'Mål 19'!$C$21)</f>
        <v>0</v>
      </c>
      <c r="E407" s="179">
        <f>IF('Mål 19'!$I$21="",0,'Mål 19'!$I$21)</f>
        <v>0</v>
      </c>
      <c r="F407" s="179">
        <f>IF('Mål 19'!$J$21="",0,'Mål 19'!$J$21)</f>
        <v>0</v>
      </c>
      <c r="G407" s="177">
        <f>IF('Mål 19'!$K$21="",0,'Mål 19'!$K$21)</f>
        <v>0</v>
      </c>
      <c r="H407" s="167"/>
      <c r="I407" s="168"/>
    </row>
    <row r="408" spans="1:9" x14ac:dyDescent="0.2">
      <c r="A408" s="168"/>
      <c r="B408" s="166"/>
      <c r="C408" s="162" t="s">
        <v>176</v>
      </c>
      <c r="D408" s="179">
        <f>IF('Mål 19'!$C$22="",0,'Mål 19'!$C$22)</f>
        <v>0</v>
      </c>
      <c r="E408" s="179">
        <f>IF('Mål 19'!$I$22="",0,'Mål 19'!$I$22)</f>
        <v>0</v>
      </c>
      <c r="F408" s="179">
        <f>IF('Mål 19'!$J$22="",0,'Mål 19'!$J$22)</f>
        <v>0</v>
      </c>
      <c r="G408" s="177">
        <f>IF('Mål 19'!$K$22="",0,'Mål 19'!$K$22)</f>
        <v>0</v>
      </c>
      <c r="H408" s="167"/>
      <c r="I408" s="168"/>
    </row>
    <row r="409" spans="1:9" x14ac:dyDescent="0.2">
      <c r="A409" s="168"/>
      <c r="B409" s="166"/>
      <c r="C409" s="162" t="s">
        <v>176</v>
      </c>
      <c r="D409" s="179">
        <f>IF('Mål 19'!$C$23="",0,'Mål 19'!$C$23)</f>
        <v>0</v>
      </c>
      <c r="E409" s="179">
        <f>IF('Mål 19'!$I$23="",0,'Mål 19'!$I$23)</f>
        <v>0</v>
      </c>
      <c r="F409" s="179">
        <f>IF('Mål 19'!$J$23="",0,'Mål 19'!$J$23)</f>
        <v>0</v>
      </c>
      <c r="G409" s="177">
        <f>IF('Mål 19'!$K$23="",0,'Mål 19'!$K$23)</f>
        <v>0</v>
      </c>
      <c r="H409" s="167"/>
      <c r="I409" s="168"/>
    </row>
    <row r="410" spans="1:9" x14ac:dyDescent="0.2">
      <c r="A410" s="168"/>
      <c r="B410" s="166"/>
      <c r="C410" s="162" t="s">
        <v>176</v>
      </c>
      <c r="D410" s="179">
        <f>IF('Mål 19'!$C$24="",0,'Mål 19'!$C$24)</f>
        <v>0</v>
      </c>
      <c r="E410" s="179">
        <f>IF('Mål 19'!$I$24="",0,'Mål 19'!$I$24)</f>
        <v>0</v>
      </c>
      <c r="F410" s="179">
        <f>IF('Mål 19'!$J$24="",0,'Mål 19'!$J$24)</f>
        <v>0</v>
      </c>
      <c r="G410" s="177">
        <f>IF('Mål 19'!$K$24="",0,'Mål 19'!$K$24)</f>
        <v>0</v>
      </c>
      <c r="H410" s="167"/>
      <c r="I410" s="168"/>
    </row>
    <row r="411" spans="1:9" x14ac:dyDescent="0.2">
      <c r="A411" s="168"/>
      <c r="B411" s="166"/>
      <c r="C411" s="162" t="s">
        <v>176</v>
      </c>
      <c r="D411" s="179">
        <f>IF('Mål 19'!$C$25="",0,'Mål 19'!$C$25)</f>
        <v>0</v>
      </c>
      <c r="E411" s="179">
        <f>IF('Mål 19'!$I$25="",0,'Mål 19'!$I$25)</f>
        <v>0</v>
      </c>
      <c r="F411" s="179">
        <f>IF('Mål 19'!$J$25="",0,'Mål 19'!$J$25)</f>
        <v>0</v>
      </c>
      <c r="G411" s="177">
        <f>IF('Mål 19'!$K$25="",0,'Mål 19'!$K$25)</f>
        <v>0</v>
      </c>
      <c r="H411" s="167"/>
      <c r="I411" s="168"/>
    </row>
    <row r="412" spans="1:9" x14ac:dyDescent="0.2">
      <c r="A412" s="168"/>
      <c r="B412" s="166"/>
      <c r="C412" s="162" t="s">
        <v>176</v>
      </c>
      <c r="D412" s="179">
        <f>IF('Mål 19'!$C$26="",0,'Mål 19'!$C$26)</f>
        <v>0</v>
      </c>
      <c r="E412" s="179">
        <f>IF('Mål 19'!$I$26="",0,'Mål 19'!$I$26)</f>
        <v>0</v>
      </c>
      <c r="F412" s="179">
        <f>IF('Mål 19'!$J$26="",0,'Mål 19'!$J$26)</f>
        <v>0</v>
      </c>
      <c r="G412" s="177">
        <f>IF('Mål 19'!$K$26="",0,'Mål 19'!$K$26)</f>
        <v>0</v>
      </c>
      <c r="H412" s="167"/>
      <c r="I412" s="168"/>
    </row>
    <row r="413" spans="1:9" x14ac:dyDescent="0.2">
      <c r="A413" s="168"/>
      <c r="B413" s="166"/>
      <c r="C413" s="163" t="s">
        <v>176</v>
      </c>
      <c r="D413" s="180">
        <f>IF('Mål 19'!$C$27="",0,'Mål 19'!$C$27)</f>
        <v>0</v>
      </c>
      <c r="E413" s="180">
        <f>IF('Mål 19'!$I$27="",0,'Mål 19'!$I$27)</f>
        <v>0</v>
      </c>
      <c r="F413" s="180">
        <f>IF('Mål 19'!$J$27="",0,'Mål 19'!$J$27)</f>
        <v>0</v>
      </c>
      <c r="G413" s="178">
        <f>IF('Mål 19'!$K$27="",0,'Mål 19'!$K$27)</f>
        <v>0</v>
      </c>
      <c r="H413" s="167"/>
      <c r="I413" s="168"/>
    </row>
    <row r="414" spans="1:9" x14ac:dyDescent="0.2">
      <c r="A414" s="168"/>
      <c r="B414" s="166"/>
      <c r="C414" s="161" t="s">
        <v>177</v>
      </c>
      <c r="D414" s="173">
        <f>IF('Mål 20'!$C$8="",0,'Mål 20'!$C$8)</f>
        <v>0</v>
      </c>
      <c r="E414" s="173">
        <f>IF('Mål 20'!$I$8="",0,'Mål 20'!$I$8)</f>
        <v>0</v>
      </c>
      <c r="F414" s="173">
        <f>IF('Mål 20'!$J$8="",0,'Mål 20'!$J$8)</f>
        <v>0</v>
      </c>
      <c r="G414" s="176">
        <f>IF('Mål 20'!$K$8="",0,'Mål 20'!$K$8)</f>
        <v>0</v>
      </c>
      <c r="H414" s="167"/>
      <c r="I414" s="168"/>
    </row>
    <row r="415" spans="1:9" x14ac:dyDescent="0.2">
      <c r="A415" s="168"/>
      <c r="B415" s="166"/>
      <c r="C415" s="162" t="s">
        <v>177</v>
      </c>
      <c r="D415" s="179">
        <f>IF('Mål 20'!$C$9="",0,'Mål 20'!$C$9)</f>
        <v>0</v>
      </c>
      <c r="E415" s="179">
        <f>IF('Mål 20'!$I$9="",0,'Mål 20'!$I$9)</f>
        <v>0</v>
      </c>
      <c r="F415" s="179">
        <f>IF('Mål 20'!$J$9="",0,'Mål 20'!$J$9)</f>
        <v>0</v>
      </c>
      <c r="G415" s="177">
        <f>IF('Mål 20'!$K$9="",0,'Mål 20'!$K$9)</f>
        <v>0</v>
      </c>
      <c r="H415" s="167"/>
      <c r="I415" s="168"/>
    </row>
    <row r="416" spans="1:9" x14ac:dyDescent="0.2">
      <c r="A416" s="168"/>
      <c r="B416" s="166"/>
      <c r="C416" s="162" t="s">
        <v>177</v>
      </c>
      <c r="D416" s="179">
        <f>IF('Mål 20'!$C$10="",0,'Mål 20'!$C$10)</f>
        <v>0</v>
      </c>
      <c r="E416" s="179">
        <f>IF('Mål 20'!$I$10="",0,'Mål 20'!$I$10)</f>
        <v>0</v>
      </c>
      <c r="F416" s="179">
        <f>IF('Mål 20'!$J$10="",0,'Mål 20'!$J$10)</f>
        <v>0</v>
      </c>
      <c r="G416" s="177">
        <f>IF('Mål 20'!$K$10="",0,'Mål 20'!$K$10)</f>
        <v>0</v>
      </c>
      <c r="H416" s="167"/>
      <c r="I416" s="168"/>
    </row>
    <row r="417" spans="1:9" x14ac:dyDescent="0.2">
      <c r="A417" s="168"/>
      <c r="B417" s="166"/>
      <c r="C417" s="162" t="s">
        <v>177</v>
      </c>
      <c r="D417" s="179">
        <f>IF('Mål 20'!$C$11="",0,'Mål 20'!$C391)</f>
        <v>0</v>
      </c>
      <c r="E417" s="179">
        <f>IF('Mål 20'!$I$11="",0,'Mål 20'!$I391)</f>
        <v>0</v>
      </c>
      <c r="F417" s="179">
        <f>IF('Mål 20'!$J$11="",0,'Mål 20'!$J391)</f>
        <v>0</v>
      </c>
      <c r="G417" s="177">
        <f>IF('Mål 20'!$K$11="",0,'Mål 20'!$K391)</f>
        <v>0</v>
      </c>
      <c r="H417" s="167"/>
      <c r="I417" s="168"/>
    </row>
    <row r="418" spans="1:9" x14ac:dyDescent="0.2">
      <c r="A418" s="168"/>
      <c r="B418" s="166"/>
      <c r="C418" s="162" t="s">
        <v>177</v>
      </c>
      <c r="D418" s="179">
        <f>IF('Mål 20'!$C$12="",0,'Mål 20'!$C$12)</f>
        <v>0</v>
      </c>
      <c r="E418" s="179">
        <f>IF('Mål 20'!$I$12="",0,'Mål 20'!$I$12)</f>
        <v>0</v>
      </c>
      <c r="F418" s="179">
        <f>IF('Mål 20'!$J$12="",0,'Mål 20'!$J$12)</f>
        <v>0</v>
      </c>
      <c r="G418" s="177">
        <f>IF('Mål 20'!$K$12="",0,'Mål 20'!$K$12)</f>
        <v>0</v>
      </c>
      <c r="H418" s="167"/>
      <c r="I418" s="168"/>
    </row>
    <row r="419" spans="1:9" x14ac:dyDescent="0.2">
      <c r="A419" s="168"/>
      <c r="B419" s="166"/>
      <c r="C419" s="162" t="s">
        <v>177</v>
      </c>
      <c r="D419" s="179">
        <f>IF('Mål 20'!$C$13="",0,'Mål 20'!$C$13)</f>
        <v>0</v>
      </c>
      <c r="E419" s="179">
        <f>IF('Mål 20'!$I$13="",0,'Mål 20'!$I$13)</f>
        <v>0</v>
      </c>
      <c r="F419" s="179">
        <f>IF('Mål 20'!$J$13="",0,'Mål 20'!$J$13)</f>
        <v>0</v>
      </c>
      <c r="G419" s="177">
        <f>IF('Mål 20'!$K$13="",0,'Mål 20'!$K$13)</f>
        <v>0</v>
      </c>
      <c r="H419" s="167"/>
      <c r="I419" s="168"/>
    </row>
    <row r="420" spans="1:9" x14ac:dyDescent="0.2">
      <c r="A420" s="168"/>
      <c r="B420" s="166"/>
      <c r="C420" s="162" t="s">
        <v>177</v>
      </c>
      <c r="D420" s="179">
        <f>IF('Mål 20'!$C$14="",0,'Mål 20'!$C$14)</f>
        <v>0</v>
      </c>
      <c r="E420" s="179">
        <f>IF('Mål 20'!$I$14="",0,'Mål 20'!$I$14)</f>
        <v>0</v>
      </c>
      <c r="F420" s="179">
        <f>IF('Mål 20'!$J$14="",0,'Mål 20'!$J$14)</f>
        <v>0</v>
      </c>
      <c r="G420" s="177">
        <f>IF('Mål 20'!$K$14="",0,'Mål 20'!$K$14)</f>
        <v>0</v>
      </c>
      <c r="H420" s="167"/>
      <c r="I420" s="168"/>
    </row>
    <row r="421" spans="1:9" x14ac:dyDescent="0.2">
      <c r="A421" s="168"/>
      <c r="B421" s="166"/>
      <c r="C421" s="162" t="s">
        <v>177</v>
      </c>
      <c r="D421" s="179">
        <f>IF('Mål 20'!$C$15="",0,'Mål 20'!$C$15)</f>
        <v>0</v>
      </c>
      <c r="E421" s="179">
        <f>IF('Mål 20'!$I$15="",0,'Mål 20'!$I$15)</f>
        <v>0</v>
      </c>
      <c r="F421" s="179">
        <f>IF('Mål 20'!$J$15="",0,'Mål 20'!$J$15)</f>
        <v>0</v>
      </c>
      <c r="G421" s="177">
        <f>IF('Mål 20'!$K$15="",0,'Mål 20'!$K$15)</f>
        <v>0</v>
      </c>
      <c r="H421" s="167"/>
      <c r="I421" s="168"/>
    </row>
    <row r="422" spans="1:9" x14ac:dyDescent="0.2">
      <c r="A422" s="168"/>
      <c r="B422" s="166"/>
      <c r="C422" s="162" t="s">
        <v>177</v>
      </c>
      <c r="D422" s="179">
        <f>IF('Mål 20'!$C$16="",0,'Mål 20'!$C$16)</f>
        <v>0</v>
      </c>
      <c r="E422" s="179">
        <f>IF('Mål 20'!$I$16="",0,'Mål 20'!$I$16)</f>
        <v>0</v>
      </c>
      <c r="F422" s="179">
        <f>IF('Mål 20'!$J$16="",0,'Mål 20'!$J$16)</f>
        <v>0</v>
      </c>
      <c r="G422" s="177">
        <f>IF('Mål 20'!$K$16="",0,'Mål 20'!$K$16)</f>
        <v>0</v>
      </c>
      <c r="H422" s="167"/>
      <c r="I422" s="168"/>
    </row>
    <row r="423" spans="1:9" x14ac:dyDescent="0.2">
      <c r="A423" s="168"/>
      <c r="B423" s="166"/>
      <c r="C423" s="162" t="s">
        <v>177</v>
      </c>
      <c r="D423" s="179">
        <f>IF('Mål 20'!$C$17="",0,'Mål 20'!$C$17)</f>
        <v>0</v>
      </c>
      <c r="E423" s="179">
        <f>IF('Mål 20'!$I$17="",0,'Mål 20'!$I$17)</f>
        <v>0</v>
      </c>
      <c r="F423" s="179">
        <f>IF('Mål 20'!$J$17="",0,'Mål 20'!$J$17)</f>
        <v>0</v>
      </c>
      <c r="G423" s="177">
        <f>IF('Mål 20'!$K$17="",0,'Mål 20'!$K$17)</f>
        <v>0</v>
      </c>
      <c r="H423" s="167"/>
      <c r="I423" s="168"/>
    </row>
    <row r="424" spans="1:9" x14ac:dyDescent="0.2">
      <c r="A424" s="168"/>
      <c r="B424" s="166"/>
      <c r="C424" s="162" t="s">
        <v>177</v>
      </c>
      <c r="D424" s="179">
        <f>IF('Mål 20'!$C$18="",0,'Mål 20'!$C$18)</f>
        <v>0</v>
      </c>
      <c r="E424" s="179">
        <f>IF('Mål 20'!$I$18="",0,'Mål 20'!$I$18)</f>
        <v>0</v>
      </c>
      <c r="F424" s="179">
        <f>IF('Mål 20'!$J$18="",0,'Mål 20'!$J$18)</f>
        <v>0</v>
      </c>
      <c r="G424" s="177">
        <f>IF('Mål 20'!$K$18="",0,'Mål 20'!$K$18)</f>
        <v>0</v>
      </c>
      <c r="H424" s="167"/>
      <c r="I424" s="168"/>
    </row>
    <row r="425" spans="1:9" x14ac:dyDescent="0.2">
      <c r="A425" s="168"/>
      <c r="B425" s="166"/>
      <c r="C425" s="162" t="s">
        <v>177</v>
      </c>
      <c r="D425" s="179">
        <f>IF('Mål 20'!$C$19="",0,'Mål 20'!$C$19)</f>
        <v>0</v>
      </c>
      <c r="E425" s="179">
        <f>IF('Mål 20'!$I$19="",0,'Mål 20'!$I$19)</f>
        <v>0</v>
      </c>
      <c r="F425" s="179">
        <f>IF('Mål 20'!$J$19="",0,'Mål 20'!$J$19)</f>
        <v>0</v>
      </c>
      <c r="G425" s="177">
        <f>IF('Mål 20'!$K$19="",0,'Mål 20'!$K$19)</f>
        <v>0</v>
      </c>
      <c r="H425" s="167"/>
      <c r="I425" s="168"/>
    </row>
    <row r="426" spans="1:9" x14ac:dyDescent="0.2">
      <c r="A426" s="168"/>
      <c r="B426" s="166"/>
      <c r="C426" s="162" t="s">
        <v>177</v>
      </c>
      <c r="D426" s="179">
        <f>IF('Mål 20'!$C$20="",0,'Mål 20'!$C$20)</f>
        <v>0</v>
      </c>
      <c r="E426" s="179">
        <f>IF('Mål 20'!$I$20="",0,'Mål 20'!$I$20)</f>
        <v>0</v>
      </c>
      <c r="F426" s="179">
        <f>IF('Mål 20'!$J$20="",0,'Mål 20'!$J$20)</f>
        <v>0</v>
      </c>
      <c r="G426" s="177">
        <f>IF('Mål 20'!$K$20="",0,'Mål 20'!$K$20)</f>
        <v>0</v>
      </c>
      <c r="H426" s="167"/>
      <c r="I426" s="168"/>
    </row>
    <row r="427" spans="1:9" x14ac:dyDescent="0.2">
      <c r="A427" s="168"/>
      <c r="B427" s="166"/>
      <c r="C427" s="162" t="s">
        <v>177</v>
      </c>
      <c r="D427" s="179">
        <f>IF('Mål 20'!$C$21="",0,'Mål 20'!$C$21)</f>
        <v>0</v>
      </c>
      <c r="E427" s="179">
        <f>IF('Mål 20'!$I$21="",0,'Mål 20'!$I$21)</f>
        <v>0</v>
      </c>
      <c r="F427" s="179">
        <f>IF('Mål 20'!$J$21="",0,'Mål 20'!$J$21)</f>
        <v>0</v>
      </c>
      <c r="G427" s="177">
        <f>IF('Mål 20'!$K$21="",0,'Mål 20'!$K$21)</f>
        <v>0</v>
      </c>
      <c r="H427" s="167"/>
      <c r="I427" s="168"/>
    </row>
    <row r="428" spans="1:9" x14ac:dyDescent="0.2">
      <c r="A428" s="168"/>
      <c r="B428" s="166"/>
      <c r="C428" s="162" t="s">
        <v>177</v>
      </c>
      <c r="D428" s="179">
        <f>IF('Mål 20'!$C$22="",0,'Mål 20'!$C$22)</f>
        <v>0</v>
      </c>
      <c r="E428" s="179">
        <f>IF('Mål 20'!$I$22="",0,'Mål 20'!$I$22)</f>
        <v>0</v>
      </c>
      <c r="F428" s="179">
        <f>IF('Mål 20'!$J$22="",0,'Mål 20'!$J$22)</f>
        <v>0</v>
      </c>
      <c r="G428" s="177">
        <f>IF('Mål 20'!$K$22="",0,'Mål 20'!$K$22)</f>
        <v>0</v>
      </c>
      <c r="H428" s="167"/>
      <c r="I428" s="168"/>
    </row>
    <row r="429" spans="1:9" x14ac:dyDescent="0.2">
      <c r="A429" s="168"/>
      <c r="B429" s="166"/>
      <c r="C429" s="162" t="s">
        <v>177</v>
      </c>
      <c r="D429" s="179">
        <f>IF('Mål 20'!$C$23="",0,'Mål 20'!$C$23)</f>
        <v>0</v>
      </c>
      <c r="E429" s="179">
        <f>IF('Mål 20'!$I$23="",0,'Mål 20'!$I$23)</f>
        <v>0</v>
      </c>
      <c r="F429" s="179">
        <f>IF('Mål 20'!$J$23="",0,'Mål 20'!$J$23)</f>
        <v>0</v>
      </c>
      <c r="G429" s="177">
        <f>IF('Mål 20'!$K$23="",0,'Mål 20'!$K$23)</f>
        <v>0</v>
      </c>
      <c r="H429" s="167"/>
      <c r="I429" s="168"/>
    </row>
    <row r="430" spans="1:9" x14ac:dyDescent="0.2">
      <c r="A430" s="168"/>
      <c r="B430" s="166"/>
      <c r="C430" s="162" t="s">
        <v>177</v>
      </c>
      <c r="D430" s="179">
        <f>IF('Mål 20'!$C$24="",0,'Mål 20'!$C$24)</f>
        <v>0</v>
      </c>
      <c r="E430" s="179">
        <f>IF('Mål 20'!$I$24="",0,'Mål 20'!$I$24)</f>
        <v>0</v>
      </c>
      <c r="F430" s="179">
        <f>IF('Mål 20'!$J$24="",0,'Mål 20'!$J$24)</f>
        <v>0</v>
      </c>
      <c r="G430" s="177">
        <f>IF('Mål 20'!$K$24="",0,'Mål 20'!$K$24)</f>
        <v>0</v>
      </c>
      <c r="H430" s="167"/>
      <c r="I430" s="168"/>
    </row>
    <row r="431" spans="1:9" x14ac:dyDescent="0.2">
      <c r="A431" s="168"/>
      <c r="B431" s="166"/>
      <c r="C431" s="162" t="s">
        <v>177</v>
      </c>
      <c r="D431" s="179">
        <f>IF('Mål 20'!$C$25="",0,'Mål 20'!$C$25)</f>
        <v>0</v>
      </c>
      <c r="E431" s="179">
        <f>IF('Mål 20'!$I$25="",0,'Mål 20'!$I$25)</f>
        <v>0</v>
      </c>
      <c r="F431" s="179">
        <f>IF('Mål 20'!$J$25="",0,'Mål 20'!$J$25)</f>
        <v>0</v>
      </c>
      <c r="G431" s="177">
        <f>IF('Mål 20'!$K$25="",0,'Mål 20'!$K$25)</f>
        <v>0</v>
      </c>
      <c r="H431" s="167"/>
      <c r="I431" s="168"/>
    </row>
    <row r="432" spans="1:9" x14ac:dyDescent="0.2">
      <c r="A432" s="168"/>
      <c r="B432" s="166"/>
      <c r="C432" s="162" t="s">
        <v>177</v>
      </c>
      <c r="D432" s="179">
        <f>IF('Mål 20'!$C$26="",0,'Mål 20'!$C$26)</f>
        <v>0</v>
      </c>
      <c r="E432" s="179">
        <f>IF('Mål 20'!$I$26="",0,'Mål 20'!$I$26)</f>
        <v>0</v>
      </c>
      <c r="F432" s="179">
        <f>IF('Mål 20'!$J$26="",0,'Mål 20'!$J$26)</f>
        <v>0</v>
      </c>
      <c r="G432" s="177">
        <f>IF('Mål 20'!$K$26="",0,'Mål 20'!$K$26)</f>
        <v>0</v>
      </c>
      <c r="H432" s="167"/>
      <c r="I432" s="168"/>
    </row>
    <row r="433" spans="1:9" x14ac:dyDescent="0.2">
      <c r="A433" s="168"/>
      <c r="B433" s="166"/>
      <c r="C433" s="163" t="s">
        <v>177</v>
      </c>
      <c r="D433" s="180">
        <f>IF('Mål 20'!$C$27="",0,'Mål 20'!$C$27)</f>
        <v>0</v>
      </c>
      <c r="E433" s="180">
        <f>IF('Mål 20'!$I$27="",0,'Mål 20'!$I$27)</f>
        <v>0</v>
      </c>
      <c r="F433" s="180">
        <f>IF('Mål 20'!$J$27="",0,'Mål 20'!$J$27)</f>
        <v>0</v>
      </c>
      <c r="G433" s="178">
        <f>IF('Mål 20'!$K$27="",0,'Mål 20'!$K$27)</f>
        <v>0</v>
      </c>
      <c r="H433" s="167"/>
      <c r="I433" s="168"/>
    </row>
    <row r="434" spans="1:9" x14ac:dyDescent="0.2">
      <c r="A434" s="168"/>
      <c r="B434" s="166"/>
      <c r="C434" s="167"/>
      <c r="D434" s="168"/>
      <c r="E434" s="168"/>
      <c r="F434" s="168"/>
      <c r="G434" s="168"/>
      <c r="H434" s="167"/>
      <c r="I434" s="168"/>
    </row>
    <row r="435" spans="1:9" x14ac:dyDescent="0.2">
      <c r="A435" s="168"/>
      <c r="B435" s="166"/>
      <c r="C435" s="167"/>
      <c r="D435" s="168"/>
      <c r="E435" s="168"/>
      <c r="F435" s="168"/>
      <c r="G435" s="168"/>
      <c r="H435" s="167"/>
      <c r="I435" s="168"/>
    </row>
    <row r="436" spans="1:9" x14ac:dyDescent="0.2">
      <c r="A436" s="168"/>
      <c r="B436" s="166"/>
      <c r="C436" s="167"/>
      <c r="D436" s="168"/>
      <c r="E436" s="168"/>
      <c r="F436" s="168"/>
      <c r="G436" s="168"/>
      <c r="H436" s="167"/>
      <c r="I436" s="168"/>
    </row>
    <row r="437" spans="1:9" x14ac:dyDescent="0.2">
      <c r="A437" s="168"/>
      <c r="B437" s="166"/>
      <c r="C437" s="167"/>
      <c r="D437" s="168"/>
      <c r="E437" s="168"/>
      <c r="F437" s="168"/>
      <c r="G437" s="168"/>
      <c r="H437" s="167"/>
      <c r="I437" s="168"/>
    </row>
    <row r="438" spans="1:9" x14ac:dyDescent="0.2">
      <c r="A438" s="168"/>
      <c r="B438" s="166"/>
      <c r="C438" s="167"/>
      <c r="D438" s="168"/>
      <c r="E438" s="168"/>
      <c r="F438" s="168"/>
      <c r="G438" s="168"/>
      <c r="H438" s="167"/>
      <c r="I438" s="168"/>
    </row>
    <row r="439" spans="1:9" x14ac:dyDescent="0.2">
      <c r="A439" s="168"/>
      <c r="B439" s="169"/>
      <c r="C439" s="167"/>
      <c r="D439" s="168"/>
      <c r="E439" s="168"/>
      <c r="F439" s="168"/>
      <c r="G439" s="168"/>
      <c r="H439" s="167"/>
      <c r="I439" s="168"/>
    </row>
    <row r="440" spans="1:9" x14ac:dyDescent="0.2">
      <c r="A440" s="168"/>
      <c r="B440" s="169"/>
      <c r="C440" s="167"/>
      <c r="D440" s="168"/>
      <c r="E440" s="168"/>
      <c r="F440" s="168"/>
      <c r="G440" s="168"/>
      <c r="H440" s="167"/>
      <c r="I440" s="168"/>
    </row>
    <row r="441" spans="1:9" x14ac:dyDescent="0.2">
      <c r="A441" s="168"/>
      <c r="B441" s="169"/>
      <c r="C441" s="167"/>
      <c r="D441" s="168"/>
      <c r="E441" s="168"/>
      <c r="F441" s="168"/>
      <c r="G441" s="168"/>
      <c r="H441" s="167"/>
      <c r="I441" s="168"/>
    </row>
    <row r="442" spans="1:9" x14ac:dyDescent="0.2">
      <c r="A442" s="168"/>
      <c r="B442" s="169"/>
      <c r="C442" s="167"/>
      <c r="D442" s="168"/>
      <c r="E442" s="168"/>
      <c r="F442" s="168"/>
      <c r="G442" s="168"/>
      <c r="H442" s="167"/>
      <c r="I442" s="168"/>
    </row>
    <row r="443" spans="1:9" x14ac:dyDescent="0.2">
      <c r="A443" s="168"/>
      <c r="B443" s="169"/>
      <c r="C443" s="167"/>
      <c r="D443" s="168"/>
      <c r="E443" s="168"/>
      <c r="F443" s="168"/>
      <c r="G443" s="168"/>
      <c r="H443" s="167"/>
      <c r="I443" s="168"/>
    </row>
    <row r="444" spans="1:9" x14ac:dyDescent="0.2">
      <c r="A444" s="168"/>
      <c r="B444" s="169"/>
      <c r="C444" s="167"/>
      <c r="D444" s="168"/>
      <c r="E444" s="168"/>
      <c r="F444" s="168"/>
      <c r="G444" s="168"/>
      <c r="H444" s="167"/>
      <c r="I444" s="168"/>
    </row>
    <row r="445" spans="1:9" x14ac:dyDescent="0.2">
      <c r="A445" s="168"/>
      <c r="B445" s="169"/>
      <c r="C445" s="167"/>
      <c r="D445" s="168"/>
      <c r="E445" s="168"/>
      <c r="F445" s="168"/>
      <c r="G445" s="168"/>
      <c r="H445" s="167"/>
      <c r="I445" s="168"/>
    </row>
    <row r="446" spans="1:9" x14ac:dyDescent="0.2">
      <c r="A446" s="168"/>
      <c r="B446" s="169"/>
      <c r="C446" s="167"/>
      <c r="D446" s="168"/>
      <c r="E446" s="168"/>
      <c r="F446" s="168"/>
      <c r="G446" s="168"/>
      <c r="H446" s="167"/>
      <c r="I446" s="168"/>
    </row>
    <row r="447" spans="1:9" x14ac:dyDescent="0.2">
      <c r="A447" s="168"/>
      <c r="B447" s="169"/>
      <c r="C447" s="167"/>
      <c r="D447" s="168"/>
      <c r="E447" s="168"/>
      <c r="F447" s="168"/>
      <c r="G447" s="168"/>
      <c r="H447" s="167"/>
      <c r="I447" s="168"/>
    </row>
    <row r="448" spans="1:9" x14ac:dyDescent="0.2">
      <c r="A448" s="168"/>
      <c r="B448" s="169"/>
      <c r="C448" s="167"/>
      <c r="D448" s="168"/>
      <c r="E448" s="168"/>
      <c r="F448" s="168"/>
      <c r="G448" s="168"/>
      <c r="H448" s="167"/>
      <c r="I448" s="168"/>
    </row>
    <row r="449" spans="1:9" x14ac:dyDescent="0.2">
      <c r="A449" s="168"/>
      <c r="B449" s="169"/>
      <c r="C449" s="167"/>
      <c r="D449" s="168"/>
      <c r="E449" s="168"/>
      <c r="F449" s="168"/>
      <c r="G449" s="168"/>
      <c r="H449" s="167"/>
      <c r="I449" s="168"/>
    </row>
    <row r="450" spans="1:9" x14ac:dyDescent="0.2">
      <c r="A450" s="168"/>
      <c r="B450" s="169"/>
      <c r="C450" s="167"/>
      <c r="D450" s="168"/>
      <c r="E450" s="168"/>
      <c r="F450" s="168"/>
      <c r="G450" s="168"/>
      <c r="H450" s="167"/>
      <c r="I450" s="168"/>
    </row>
    <row r="451" spans="1:9" x14ac:dyDescent="0.2">
      <c r="A451" s="168"/>
      <c r="B451" s="169"/>
      <c r="C451" s="167"/>
      <c r="D451" s="168"/>
      <c r="E451" s="168"/>
      <c r="F451" s="168"/>
      <c r="G451" s="168"/>
      <c r="H451" s="167"/>
      <c r="I451" s="168"/>
    </row>
    <row r="452" spans="1:9" x14ac:dyDescent="0.2">
      <c r="A452" s="168"/>
      <c r="B452" s="169"/>
      <c r="C452" s="167"/>
      <c r="D452" s="168"/>
      <c r="E452" s="168"/>
      <c r="F452" s="168"/>
      <c r="G452" s="168"/>
      <c r="H452" s="167"/>
      <c r="I452" s="168"/>
    </row>
    <row r="453" spans="1:9" x14ac:dyDescent="0.2">
      <c r="A453" s="168"/>
      <c r="B453" s="169"/>
      <c r="C453" s="167"/>
      <c r="D453" s="168"/>
      <c r="E453" s="168"/>
      <c r="F453" s="168"/>
      <c r="G453" s="168"/>
      <c r="H453" s="167"/>
      <c r="I453" s="168"/>
    </row>
    <row r="454" spans="1:9" x14ac:dyDescent="0.2">
      <c r="A454" s="168"/>
      <c r="B454" s="169"/>
      <c r="C454" s="167"/>
      <c r="D454" s="168"/>
      <c r="E454" s="168"/>
      <c r="F454" s="168"/>
      <c r="G454" s="168"/>
      <c r="H454" s="167"/>
      <c r="I454" s="168"/>
    </row>
    <row r="455" spans="1:9" x14ac:dyDescent="0.2">
      <c r="A455" s="168"/>
      <c r="B455" s="169"/>
      <c r="C455" s="167"/>
      <c r="D455" s="168"/>
      <c r="E455" s="168"/>
      <c r="F455" s="168"/>
      <c r="G455" s="168"/>
      <c r="H455" s="167"/>
      <c r="I455" s="168"/>
    </row>
    <row r="456" spans="1:9" x14ac:dyDescent="0.2">
      <c r="A456" s="168"/>
      <c r="B456" s="169"/>
      <c r="C456" s="167"/>
      <c r="D456" s="168"/>
      <c r="E456" s="168"/>
      <c r="F456" s="168"/>
      <c r="G456" s="168"/>
      <c r="H456" s="167"/>
      <c r="I456" s="168"/>
    </row>
    <row r="457" spans="1:9" x14ac:dyDescent="0.2">
      <c r="A457" s="168"/>
      <c r="B457" s="169"/>
      <c r="C457" s="167"/>
      <c r="D457" s="168"/>
      <c r="E457" s="168"/>
      <c r="F457" s="168"/>
      <c r="G457" s="168"/>
      <c r="H457" s="167"/>
      <c r="I457" s="168"/>
    </row>
    <row r="458" spans="1:9" x14ac:dyDescent="0.2">
      <c r="A458" s="168"/>
      <c r="B458" s="169"/>
      <c r="C458" s="167"/>
      <c r="D458" s="168"/>
      <c r="E458" s="168"/>
      <c r="F458" s="168"/>
      <c r="G458" s="168"/>
      <c r="H458" s="167"/>
      <c r="I458" s="168"/>
    </row>
    <row r="459" spans="1:9" x14ac:dyDescent="0.2">
      <c r="A459" s="168"/>
      <c r="B459" s="169"/>
      <c r="C459" s="167"/>
      <c r="D459" s="168"/>
      <c r="E459" s="168"/>
      <c r="F459" s="168"/>
      <c r="G459" s="168"/>
      <c r="H459" s="167"/>
      <c r="I459" s="168"/>
    </row>
    <row r="460" spans="1:9" x14ac:dyDescent="0.2">
      <c r="A460" s="168"/>
      <c r="B460" s="169"/>
      <c r="C460" s="167"/>
      <c r="D460" s="168"/>
      <c r="E460" s="168"/>
      <c r="F460" s="168"/>
      <c r="G460" s="168"/>
      <c r="H460" s="167"/>
      <c r="I460" s="168"/>
    </row>
    <row r="461" spans="1:9" x14ac:dyDescent="0.2">
      <c r="A461" s="168"/>
      <c r="B461" s="169"/>
      <c r="C461" s="167"/>
      <c r="D461" s="168"/>
      <c r="E461" s="168"/>
      <c r="F461" s="168"/>
      <c r="G461" s="168"/>
      <c r="H461" s="167"/>
      <c r="I461" s="168"/>
    </row>
    <row r="462" spans="1:9" x14ac:dyDescent="0.2">
      <c r="A462" s="168"/>
      <c r="B462" s="169"/>
      <c r="C462" s="167"/>
      <c r="D462" s="168"/>
      <c r="E462" s="168"/>
      <c r="F462" s="168"/>
      <c r="G462" s="168"/>
      <c r="H462" s="167"/>
      <c r="I462" s="168"/>
    </row>
    <row r="463" spans="1:9" x14ac:dyDescent="0.2">
      <c r="A463" s="168"/>
      <c r="B463" s="169"/>
      <c r="C463" s="167"/>
      <c r="D463" s="168"/>
      <c r="E463" s="168"/>
      <c r="F463" s="168"/>
      <c r="G463" s="168"/>
      <c r="H463" s="167"/>
      <c r="I463" s="168"/>
    </row>
    <row r="464" spans="1:9" x14ac:dyDescent="0.2">
      <c r="A464" s="168"/>
      <c r="B464" s="166"/>
      <c r="C464" s="167"/>
      <c r="D464" s="168"/>
      <c r="E464" s="168"/>
      <c r="F464" s="168"/>
      <c r="G464" s="168"/>
      <c r="H464" s="167"/>
      <c r="I464" s="168"/>
    </row>
    <row r="465" spans="1:9" x14ac:dyDescent="0.2">
      <c r="A465" s="168"/>
      <c r="B465" s="166"/>
      <c r="C465" s="167"/>
      <c r="D465" s="168"/>
      <c r="E465" s="168"/>
      <c r="F465" s="168"/>
      <c r="G465" s="168"/>
      <c r="H465" s="167"/>
      <c r="I465" s="168"/>
    </row>
    <row r="466" spans="1:9" x14ac:dyDescent="0.2">
      <c r="A466" s="168"/>
      <c r="B466" s="166"/>
      <c r="C466" s="167"/>
      <c r="D466" s="168"/>
      <c r="E466" s="168"/>
      <c r="F466" s="168"/>
      <c r="G466" s="168"/>
      <c r="H466" s="167"/>
      <c r="I466" s="168"/>
    </row>
    <row r="467" spans="1:9" x14ac:dyDescent="0.2">
      <c r="A467" s="168"/>
      <c r="B467" s="166"/>
      <c r="C467" s="167"/>
      <c r="D467" s="168"/>
      <c r="E467" s="168"/>
      <c r="F467" s="168"/>
      <c r="G467" s="168"/>
      <c r="H467" s="167"/>
      <c r="I467" s="168"/>
    </row>
    <row r="468" spans="1:9" x14ac:dyDescent="0.2">
      <c r="A468" s="168"/>
      <c r="B468" s="166"/>
      <c r="C468" s="167"/>
      <c r="D468" s="168"/>
      <c r="E468" s="168"/>
      <c r="F468" s="168"/>
      <c r="G468" s="168"/>
      <c r="H468" s="167"/>
      <c r="I468" s="168"/>
    </row>
    <row r="469" spans="1:9" x14ac:dyDescent="0.2">
      <c r="A469" s="168"/>
      <c r="B469" s="166"/>
      <c r="C469" s="167"/>
      <c r="D469" s="168"/>
      <c r="E469" s="168"/>
      <c r="F469" s="168"/>
      <c r="G469" s="168"/>
      <c r="H469" s="167"/>
      <c r="I469" s="168"/>
    </row>
    <row r="470" spans="1:9" x14ac:dyDescent="0.2">
      <c r="A470" s="168"/>
      <c r="B470" s="166"/>
      <c r="C470" s="167"/>
      <c r="D470" s="168"/>
      <c r="E470" s="168"/>
      <c r="F470" s="168"/>
      <c r="G470" s="168"/>
      <c r="H470" s="167"/>
      <c r="I470" s="168"/>
    </row>
    <row r="471" spans="1:9" x14ac:dyDescent="0.2">
      <c r="A471" s="168"/>
      <c r="B471" s="166"/>
      <c r="C471" s="167"/>
      <c r="D471" s="168"/>
      <c r="E471" s="168"/>
      <c r="F471" s="168"/>
      <c r="G471" s="168"/>
      <c r="H471" s="167"/>
      <c r="I471" s="168"/>
    </row>
    <row r="472" spans="1:9" x14ac:dyDescent="0.2">
      <c r="A472" s="168"/>
      <c r="B472" s="166"/>
      <c r="C472" s="167"/>
      <c r="D472" s="168"/>
      <c r="E472" s="168"/>
      <c r="F472" s="168"/>
      <c r="G472" s="168"/>
      <c r="H472" s="167"/>
      <c r="I472" s="168"/>
    </row>
    <row r="473" spans="1:9" x14ac:dyDescent="0.2">
      <c r="A473" s="168"/>
      <c r="B473" s="166"/>
      <c r="C473" s="167"/>
      <c r="D473" s="168"/>
      <c r="E473" s="168"/>
      <c r="F473" s="168"/>
      <c r="G473" s="168"/>
      <c r="H473" s="167"/>
      <c r="I473" s="168"/>
    </row>
    <row r="474" spans="1:9" x14ac:dyDescent="0.2">
      <c r="A474" s="168"/>
      <c r="B474" s="166"/>
      <c r="C474" s="167"/>
      <c r="D474" s="168"/>
      <c r="E474" s="168"/>
      <c r="F474" s="168"/>
      <c r="G474" s="168"/>
      <c r="H474" s="167"/>
      <c r="I474" s="168"/>
    </row>
    <row r="475" spans="1:9" x14ac:dyDescent="0.2">
      <c r="A475" s="168"/>
      <c r="B475" s="166"/>
      <c r="C475" s="167"/>
      <c r="D475" s="168"/>
      <c r="E475" s="168"/>
      <c r="F475" s="168"/>
      <c r="G475" s="168"/>
      <c r="H475" s="167"/>
      <c r="I475" s="168"/>
    </row>
    <row r="476" spans="1:9" x14ac:dyDescent="0.2">
      <c r="A476" s="168"/>
      <c r="B476" s="166"/>
      <c r="C476" s="167"/>
      <c r="D476" s="168"/>
      <c r="E476" s="168"/>
      <c r="F476" s="168"/>
      <c r="G476" s="168"/>
      <c r="H476" s="167"/>
      <c r="I476" s="168"/>
    </row>
    <row r="477" spans="1:9" x14ac:dyDescent="0.2">
      <c r="A477" s="168"/>
      <c r="B477" s="166"/>
      <c r="C477" s="167"/>
      <c r="D477" s="168"/>
      <c r="E477" s="168"/>
      <c r="F477" s="168"/>
      <c r="G477" s="168"/>
      <c r="H477" s="167"/>
      <c r="I477" s="168"/>
    </row>
    <row r="478" spans="1:9" x14ac:dyDescent="0.2">
      <c r="A478" s="168"/>
      <c r="B478" s="166"/>
      <c r="C478" s="167"/>
      <c r="D478" s="168"/>
      <c r="E478" s="168"/>
      <c r="F478" s="168"/>
      <c r="G478" s="168"/>
      <c r="H478" s="167"/>
      <c r="I478" s="168"/>
    </row>
    <row r="479" spans="1:9" x14ac:dyDescent="0.2">
      <c r="A479" s="168"/>
      <c r="B479" s="166"/>
      <c r="C479" s="167"/>
      <c r="D479" s="168"/>
      <c r="E479" s="168"/>
      <c r="F479" s="168"/>
      <c r="G479" s="168"/>
      <c r="H479" s="167"/>
      <c r="I479" s="168"/>
    </row>
    <row r="480" spans="1:9" x14ac:dyDescent="0.2">
      <c r="A480" s="168"/>
      <c r="B480" s="166"/>
      <c r="C480" s="167"/>
      <c r="D480" s="168"/>
      <c r="E480" s="168"/>
      <c r="F480" s="168"/>
      <c r="G480" s="168"/>
      <c r="H480" s="167"/>
      <c r="I480" s="168"/>
    </row>
    <row r="481" spans="1:9" x14ac:dyDescent="0.2">
      <c r="A481" s="168"/>
      <c r="B481" s="166"/>
      <c r="C481" s="167"/>
      <c r="D481" s="168"/>
      <c r="E481" s="168"/>
      <c r="F481" s="168"/>
      <c r="G481" s="168"/>
      <c r="H481" s="167"/>
      <c r="I481" s="168"/>
    </row>
    <row r="482" spans="1:9" x14ac:dyDescent="0.2">
      <c r="A482" s="168"/>
      <c r="B482" s="166"/>
      <c r="C482" s="167"/>
      <c r="D482" s="168"/>
      <c r="E482" s="168"/>
      <c r="F482" s="168"/>
      <c r="G482" s="168"/>
      <c r="H482" s="167"/>
      <c r="I482" s="168"/>
    </row>
    <row r="483" spans="1:9" x14ac:dyDescent="0.2">
      <c r="A483" s="168"/>
      <c r="B483" s="166"/>
      <c r="C483" s="167"/>
      <c r="D483" s="168"/>
      <c r="E483" s="168"/>
      <c r="F483" s="168"/>
      <c r="G483" s="168"/>
      <c r="H483" s="167"/>
      <c r="I483" s="168"/>
    </row>
    <row r="484" spans="1:9" x14ac:dyDescent="0.2">
      <c r="A484" s="168"/>
      <c r="B484" s="166"/>
      <c r="C484" s="167"/>
      <c r="D484" s="168"/>
      <c r="E484" s="168"/>
      <c r="F484" s="168"/>
      <c r="G484" s="168"/>
      <c r="H484" s="167"/>
      <c r="I484" s="168"/>
    </row>
    <row r="485" spans="1:9" x14ac:dyDescent="0.2">
      <c r="A485" s="168"/>
      <c r="B485" s="166"/>
      <c r="C485" s="167"/>
      <c r="D485" s="168"/>
      <c r="E485" s="168"/>
      <c r="F485" s="168"/>
      <c r="G485" s="168"/>
      <c r="H485" s="167"/>
      <c r="I485" s="168"/>
    </row>
    <row r="486" spans="1:9" x14ac:dyDescent="0.2">
      <c r="A486" s="168"/>
      <c r="B486" s="166"/>
      <c r="C486" s="167"/>
      <c r="D486" s="168"/>
      <c r="E486" s="168"/>
      <c r="F486" s="168"/>
      <c r="G486" s="168"/>
      <c r="H486" s="167"/>
      <c r="I486" s="168"/>
    </row>
    <row r="487" spans="1:9" x14ac:dyDescent="0.2">
      <c r="A487" s="168"/>
      <c r="B487" s="166"/>
      <c r="C487" s="167"/>
      <c r="D487" s="168"/>
      <c r="E487" s="168"/>
      <c r="F487" s="168"/>
      <c r="G487" s="168"/>
      <c r="H487" s="167"/>
      <c r="I487" s="168"/>
    </row>
    <row r="488" spans="1:9" x14ac:dyDescent="0.2">
      <c r="A488" s="168"/>
      <c r="B488" s="166"/>
      <c r="C488" s="167"/>
      <c r="D488" s="168"/>
      <c r="E488" s="168"/>
      <c r="F488" s="168"/>
      <c r="G488" s="168"/>
      <c r="H488" s="167"/>
      <c r="I488" s="168"/>
    </row>
    <row r="489" spans="1:9" x14ac:dyDescent="0.2">
      <c r="A489" s="168"/>
      <c r="B489" s="166"/>
      <c r="H489" s="167"/>
      <c r="I489" s="168"/>
    </row>
    <row r="490" spans="1:9" x14ac:dyDescent="0.2">
      <c r="A490" s="168"/>
      <c r="B490" s="166"/>
      <c r="H490" s="167"/>
      <c r="I490" s="168"/>
    </row>
    <row r="491" spans="1:9" x14ac:dyDescent="0.2">
      <c r="A491" s="168"/>
      <c r="B491" s="166"/>
      <c r="H491" s="167"/>
      <c r="I491" s="168"/>
    </row>
    <row r="492" spans="1:9" x14ac:dyDescent="0.2">
      <c r="A492" s="168"/>
      <c r="B492" s="166"/>
      <c r="H492" s="167"/>
      <c r="I492" s="168"/>
    </row>
    <row r="493" spans="1:9" x14ac:dyDescent="0.2">
      <c r="A493" s="168"/>
      <c r="B493" s="166"/>
      <c r="H493" s="167"/>
      <c r="I493" s="168"/>
    </row>
    <row r="494" spans="1:9" x14ac:dyDescent="0.2">
      <c r="A494" s="168"/>
      <c r="B494" s="166"/>
      <c r="H494" s="167"/>
      <c r="I494" s="168"/>
    </row>
    <row r="495" spans="1:9" x14ac:dyDescent="0.2">
      <c r="A495" s="168"/>
      <c r="B495" s="166"/>
      <c r="H495" s="167"/>
      <c r="I495" s="168"/>
    </row>
    <row r="496" spans="1:9" x14ac:dyDescent="0.2">
      <c r="A496" s="168"/>
      <c r="B496" s="166"/>
      <c r="H496" s="167"/>
      <c r="I496" s="168"/>
    </row>
    <row r="497" spans="1:9" x14ac:dyDescent="0.2">
      <c r="A497" s="168"/>
      <c r="B497" s="166"/>
      <c r="H497" s="167"/>
      <c r="I497" s="168"/>
    </row>
    <row r="498" spans="1:9" x14ac:dyDescent="0.2">
      <c r="A498" s="168"/>
      <c r="B498" s="166"/>
      <c r="H498" s="167"/>
      <c r="I498" s="168"/>
    </row>
    <row r="499" spans="1:9" x14ac:dyDescent="0.2">
      <c r="A499" s="168"/>
      <c r="B499" s="166"/>
      <c r="H499" s="167"/>
      <c r="I499" s="168"/>
    </row>
    <row r="500" spans="1:9" x14ac:dyDescent="0.2">
      <c r="A500" s="168"/>
      <c r="B500" s="166"/>
      <c r="H500" s="167"/>
      <c r="I500" s="168"/>
    </row>
    <row r="501" spans="1:9" x14ac:dyDescent="0.2">
      <c r="A501" s="168"/>
      <c r="B501" s="169"/>
      <c r="H501" s="167"/>
      <c r="I501" s="168"/>
    </row>
    <row r="502" spans="1:9" x14ac:dyDescent="0.2">
      <c r="A502" s="168"/>
      <c r="B502" s="169"/>
      <c r="H502" s="167"/>
      <c r="I502" s="168"/>
    </row>
    <row r="503" spans="1:9" x14ac:dyDescent="0.2">
      <c r="A503" s="168"/>
      <c r="B503" s="166"/>
      <c r="H503" s="167"/>
      <c r="I503" s="168"/>
    </row>
    <row r="504" spans="1:9" x14ac:dyDescent="0.2">
      <c r="A504" s="168"/>
      <c r="B504" s="166"/>
      <c r="H504" s="167"/>
      <c r="I504" s="168"/>
    </row>
    <row r="505" spans="1:9" x14ac:dyDescent="0.2">
      <c r="A505" s="168"/>
      <c r="B505" s="166"/>
      <c r="H505" s="167"/>
      <c r="I505" s="168"/>
    </row>
    <row r="506" spans="1:9" x14ac:dyDescent="0.2">
      <c r="A506" s="168"/>
      <c r="B506" s="166"/>
      <c r="H506" s="167"/>
      <c r="I506" s="168"/>
    </row>
    <row r="507" spans="1:9" x14ac:dyDescent="0.2">
      <c r="A507" s="168"/>
      <c r="B507" s="166"/>
      <c r="H507" s="167"/>
      <c r="I507" s="168"/>
    </row>
    <row r="508" spans="1:9" x14ac:dyDescent="0.2">
      <c r="A508" s="168"/>
      <c r="B508" s="166"/>
      <c r="H508" s="167"/>
      <c r="I508" s="168"/>
    </row>
    <row r="509" spans="1:9" x14ac:dyDescent="0.2">
      <c r="A509" s="168"/>
      <c r="B509" s="166"/>
      <c r="H509" s="167"/>
      <c r="I509" s="168"/>
    </row>
    <row r="510" spans="1:9" x14ac:dyDescent="0.2">
      <c r="A510" s="168"/>
      <c r="B510" s="166"/>
      <c r="H510" s="167"/>
      <c r="I510" s="168"/>
    </row>
    <row r="511" spans="1:9" x14ac:dyDescent="0.2">
      <c r="A511" s="168"/>
      <c r="B511" s="166"/>
      <c r="H511" s="167"/>
      <c r="I511" s="168"/>
    </row>
    <row r="512" spans="1:9" x14ac:dyDescent="0.2">
      <c r="A512" s="168"/>
      <c r="B512" s="166"/>
      <c r="H512" s="167"/>
      <c r="I512" s="168"/>
    </row>
    <row r="513" spans="1:9" x14ac:dyDescent="0.2">
      <c r="A513" s="168"/>
      <c r="B513" s="166"/>
      <c r="H513" s="167"/>
      <c r="I513" s="168"/>
    </row>
    <row r="514" spans="1:9" x14ac:dyDescent="0.2">
      <c r="A514" s="168"/>
      <c r="B514" s="166"/>
      <c r="H514" s="167"/>
      <c r="I514" s="168"/>
    </row>
    <row r="515" spans="1:9" x14ac:dyDescent="0.2">
      <c r="A515" s="168"/>
      <c r="B515" s="166"/>
      <c r="H515" s="167"/>
      <c r="I515" s="168"/>
    </row>
    <row r="516" spans="1:9" x14ac:dyDescent="0.2">
      <c r="A516" s="168"/>
      <c r="B516" s="166"/>
      <c r="H516" s="167"/>
      <c r="I516" s="168"/>
    </row>
    <row r="517" spans="1:9" x14ac:dyDescent="0.2">
      <c r="A517" s="168"/>
      <c r="B517" s="166"/>
      <c r="H517" s="167"/>
      <c r="I517" s="168"/>
    </row>
    <row r="518" spans="1:9" x14ac:dyDescent="0.2">
      <c r="A518" s="168"/>
      <c r="B518" s="166"/>
      <c r="H518" s="167"/>
      <c r="I518" s="168"/>
    </row>
    <row r="519" spans="1:9" x14ac:dyDescent="0.2">
      <c r="A519" s="168"/>
      <c r="B519" s="166"/>
      <c r="H519" s="167"/>
      <c r="I519" s="168"/>
    </row>
    <row r="520" spans="1:9" x14ac:dyDescent="0.2">
      <c r="A520" s="168"/>
      <c r="B520" s="166"/>
      <c r="H520" s="167"/>
      <c r="I520" s="168"/>
    </row>
    <row r="521" spans="1:9" x14ac:dyDescent="0.2">
      <c r="A521" s="168"/>
      <c r="B521" s="166"/>
      <c r="H521" s="167"/>
      <c r="I521" s="168"/>
    </row>
    <row r="522" spans="1:9" x14ac:dyDescent="0.2">
      <c r="A522" s="168"/>
      <c r="B522" s="166"/>
      <c r="H522" s="167"/>
      <c r="I522" s="168"/>
    </row>
    <row r="523" spans="1:9" x14ac:dyDescent="0.2">
      <c r="A523" s="168"/>
      <c r="B523" s="166"/>
      <c r="H523" s="167"/>
      <c r="I523" s="168"/>
    </row>
    <row r="524" spans="1:9" x14ac:dyDescent="0.2">
      <c r="A524" s="168"/>
      <c r="B524" s="166"/>
      <c r="H524" s="167"/>
      <c r="I524" s="168"/>
    </row>
    <row r="525" spans="1:9" x14ac:dyDescent="0.2">
      <c r="A525" s="168"/>
      <c r="B525" s="166"/>
      <c r="H525" s="167"/>
      <c r="I525" s="168"/>
    </row>
    <row r="526" spans="1:9" x14ac:dyDescent="0.2">
      <c r="B526" s="164"/>
      <c r="H526" s="167"/>
      <c r="I526" s="168"/>
    </row>
    <row r="527" spans="1:9" x14ac:dyDescent="0.2">
      <c r="B527" s="164"/>
      <c r="H527" s="167"/>
      <c r="I527" s="168"/>
    </row>
    <row r="528" spans="1:9" x14ac:dyDescent="0.2">
      <c r="B528" s="164"/>
      <c r="H528" s="167"/>
      <c r="I528" s="168"/>
    </row>
    <row r="529" spans="2:9" x14ac:dyDescent="0.2">
      <c r="B529" s="164"/>
      <c r="H529" s="167"/>
      <c r="I529" s="168"/>
    </row>
    <row r="530" spans="2:9" x14ac:dyDescent="0.2">
      <c r="B530" s="164"/>
      <c r="H530" s="167"/>
      <c r="I530" s="168"/>
    </row>
    <row r="531" spans="2:9" x14ac:dyDescent="0.2">
      <c r="B531" s="164"/>
      <c r="H531" s="167"/>
      <c r="I531" s="168"/>
    </row>
    <row r="532" spans="2:9" x14ac:dyDescent="0.2">
      <c r="B532" s="164"/>
      <c r="H532" s="167"/>
      <c r="I532" s="168"/>
    </row>
    <row r="533" spans="2:9" x14ac:dyDescent="0.2">
      <c r="B533" s="164"/>
      <c r="H533" s="167"/>
      <c r="I533" s="168"/>
    </row>
    <row r="534" spans="2:9" x14ac:dyDescent="0.2">
      <c r="B534" s="164"/>
      <c r="H534" s="167"/>
      <c r="I534" s="168"/>
    </row>
    <row r="535" spans="2:9" x14ac:dyDescent="0.2">
      <c r="B535" s="164"/>
      <c r="H535" s="167"/>
      <c r="I535" s="168"/>
    </row>
    <row r="536" spans="2:9" x14ac:dyDescent="0.2">
      <c r="B536" s="164"/>
      <c r="H536" s="167"/>
      <c r="I536" s="168"/>
    </row>
    <row r="537" spans="2:9" x14ac:dyDescent="0.2">
      <c r="B537" s="164"/>
      <c r="H537" s="167"/>
      <c r="I537" s="168"/>
    </row>
    <row r="538" spans="2:9" x14ac:dyDescent="0.2">
      <c r="B538" s="164"/>
      <c r="H538" s="167"/>
      <c r="I538" s="168"/>
    </row>
    <row r="539" spans="2:9" x14ac:dyDescent="0.2">
      <c r="B539" s="164"/>
      <c r="H539" s="167"/>
      <c r="I539" s="168"/>
    </row>
    <row r="540" spans="2:9" x14ac:dyDescent="0.2">
      <c r="B540" s="164"/>
      <c r="H540" s="167"/>
      <c r="I540" s="168"/>
    </row>
    <row r="541" spans="2:9" x14ac:dyDescent="0.2">
      <c r="B541" s="164"/>
      <c r="H541" s="167"/>
      <c r="I541" s="168"/>
    </row>
    <row r="542" spans="2:9" x14ac:dyDescent="0.2">
      <c r="B542" s="164"/>
      <c r="H542" s="167"/>
      <c r="I542" s="168"/>
    </row>
    <row r="543" spans="2:9" x14ac:dyDescent="0.2">
      <c r="B543" s="164"/>
      <c r="H543" s="167"/>
      <c r="I543" s="168"/>
    </row>
    <row r="544" spans="2:9" x14ac:dyDescent="0.2">
      <c r="B544" s="164"/>
      <c r="H544" s="167"/>
      <c r="I544" s="168"/>
    </row>
    <row r="545" spans="2:9" x14ac:dyDescent="0.2">
      <c r="B545" s="164"/>
      <c r="H545" s="167"/>
      <c r="I545" s="168"/>
    </row>
    <row r="546" spans="2:9" x14ac:dyDescent="0.2">
      <c r="B546" s="164"/>
      <c r="H546" s="167"/>
      <c r="I546" s="168"/>
    </row>
    <row r="547" spans="2:9" x14ac:dyDescent="0.2">
      <c r="B547" s="164"/>
      <c r="H547" s="167"/>
      <c r="I547" s="168"/>
    </row>
    <row r="548" spans="2:9" x14ac:dyDescent="0.2">
      <c r="B548" s="164"/>
      <c r="H548" s="167"/>
      <c r="I548" s="168"/>
    </row>
    <row r="549" spans="2:9" x14ac:dyDescent="0.2">
      <c r="B549" s="164"/>
      <c r="H549" s="167"/>
      <c r="I549" s="168"/>
    </row>
    <row r="550" spans="2:9" x14ac:dyDescent="0.2">
      <c r="B550" s="164"/>
      <c r="H550" s="167"/>
      <c r="I550" s="168"/>
    </row>
    <row r="551" spans="2:9" x14ac:dyDescent="0.2">
      <c r="B551" s="164"/>
      <c r="H551" s="167"/>
      <c r="I551" s="168"/>
    </row>
    <row r="552" spans="2:9" x14ac:dyDescent="0.2">
      <c r="B552" s="164"/>
      <c r="H552" s="167"/>
      <c r="I552" s="168"/>
    </row>
    <row r="553" spans="2:9" x14ac:dyDescent="0.2">
      <c r="B553" s="164"/>
      <c r="H553" s="167"/>
      <c r="I553" s="168"/>
    </row>
    <row r="554" spans="2:9" x14ac:dyDescent="0.2">
      <c r="B554" s="164"/>
      <c r="H554" s="167"/>
      <c r="I554" s="168"/>
    </row>
    <row r="555" spans="2:9" x14ac:dyDescent="0.2">
      <c r="B555" s="164"/>
      <c r="H555" s="167"/>
      <c r="I555" s="168"/>
    </row>
    <row r="556" spans="2:9" x14ac:dyDescent="0.2">
      <c r="B556" s="164"/>
      <c r="H556" s="167"/>
      <c r="I556" s="168"/>
    </row>
    <row r="557" spans="2:9" x14ac:dyDescent="0.2">
      <c r="B557" s="164"/>
      <c r="H557" s="167"/>
      <c r="I557" s="168"/>
    </row>
    <row r="558" spans="2:9" x14ac:dyDescent="0.2">
      <c r="B558" s="164"/>
      <c r="H558" s="167"/>
      <c r="I558" s="168"/>
    </row>
    <row r="559" spans="2:9" x14ac:dyDescent="0.2">
      <c r="B559" s="164"/>
      <c r="H559" s="167"/>
      <c r="I559" s="168"/>
    </row>
    <row r="560" spans="2:9" x14ac:dyDescent="0.2">
      <c r="B560" s="164"/>
      <c r="H560" s="167"/>
      <c r="I560" s="168"/>
    </row>
    <row r="561" spans="2:9" x14ac:dyDescent="0.2">
      <c r="B561" s="164"/>
      <c r="H561" s="167"/>
      <c r="I561" s="168"/>
    </row>
    <row r="562" spans="2:9" x14ac:dyDescent="0.2">
      <c r="B562" s="164"/>
      <c r="H562" s="167"/>
      <c r="I562" s="168"/>
    </row>
    <row r="563" spans="2:9" x14ac:dyDescent="0.2">
      <c r="B563" s="164"/>
      <c r="H563" s="167"/>
      <c r="I563" s="168"/>
    </row>
    <row r="564" spans="2:9" x14ac:dyDescent="0.2">
      <c r="B564" s="164"/>
      <c r="H564" s="167"/>
      <c r="I564" s="168"/>
    </row>
    <row r="565" spans="2:9" x14ac:dyDescent="0.2">
      <c r="B565" s="164"/>
      <c r="H565" s="167"/>
      <c r="I565" s="168"/>
    </row>
    <row r="566" spans="2:9" x14ac:dyDescent="0.2">
      <c r="B566" s="164"/>
      <c r="H566" s="167"/>
      <c r="I566" s="168"/>
    </row>
    <row r="567" spans="2:9" x14ac:dyDescent="0.2">
      <c r="B567" s="164"/>
      <c r="H567" s="167"/>
      <c r="I567" s="168"/>
    </row>
    <row r="568" spans="2:9" x14ac:dyDescent="0.2">
      <c r="B568" s="164"/>
      <c r="H568" s="167"/>
      <c r="I568" s="168"/>
    </row>
    <row r="569" spans="2:9" x14ac:dyDescent="0.2">
      <c r="B569" s="164"/>
      <c r="H569" s="167"/>
      <c r="I569" s="168"/>
    </row>
    <row r="570" spans="2:9" x14ac:dyDescent="0.2">
      <c r="B570" s="164"/>
      <c r="H570" s="167"/>
      <c r="I570" s="168"/>
    </row>
    <row r="571" spans="2:9" x14ac:dyDescent="0.2">
      <c r="B571" s="164"/>
      <c r="H571" s="167"/>
      <c r="I571" s="168"/>
    </row>
    <row r="572" spans="2:9" x14ac:dyDescent="0.2">
      <c r="B572" s="164"/>
      <c r="H572" s="167"/>
      <c r="I572" s="168"/>
    </row>
    <row r="573" spans="2:9" x14ac:dyDescent="0.2">
      <c r="B573" s="164"/>
      <c r="H573" s="167"/>
      <c r="I573" s="168"/>
    </row>
    <row r="574" spans="2:9" x14ac:dyDescent="0.2">
      <c r="B574" s="164"/>
      <c r="H574" s="167"/>
      <c r="I574" s="168"/>
    </row>
    <row r="575" spans="2:9" x14ac:dyDescent="0.2">
      <c r="B575" s="164"/>
      <c r="H575" s="167"/>
      <c r="I575" s="168"/>
    </row>
    <row r="576" spans="2:9" x14ac:dyDescent="0.2">
      <c r="B576" s="164"/>
      <c r="H576" s="167"/>
      <c r="I576" s="168"/>
    </row>
    <row r="577" spans="2:9" x14ac:dyDescent="0.2">
      <c r="B577" s="164"/>
      <c r="H577" s="167"/>
      <c r="I577" s="168"/>
    </row>
    <row r="578" spans="2:9" x14ac:dyDescent="0.2">
      <c r="B578" s="164"/>
      <c r="H578" s="167"/>
      <c r="I578" s="168"/>
    </row>
    <row r="579" spans="2:9" x14ac:dyDescent="0.2">
      <c r="B579" s="164"/>
      <c r="H579" s="167"/>
      <c r="I579" s="168"/>
    </row>
    <row r="580" spans="2:9" x14ac:dyDescent="0.2">
      <c r="B580" s="164"/>
      <c r="H580" s="167"/>
      <c r="I580" s="168"/>
    </row>
    <row r="581" spans="2:9" x14ac:dyDescent="0.2">
      <c r="B581" s="164"/>
      <c r="H581" s="167"/>
      <c r="I581" s="168"/>
    </row>
    <row r="582" spans="2:9" x14ac:dyDescent="0.2">
      <c r="B582" s="164"/>
      <c r="H582" s="167"/>
      <c r="I582" s="168"/>
    </row>
    <row r="583" spans="2:9" x14ac:dyDescent="0.2">
      <c r="B583" s="164"/>
      <c r="H583" s="167"/>
      <c r="I583" s="168"/>
    </row>
    <row r="584" spans="2:9" x14ac:dyDescent="0.2">
      <c r="B584" s="164"/>
      <c r="H584" s="167"/>
      <c r="I584" s="168"/>
    </row>
    <row r="585" spans="2:9" x14ac:dyDescent="0.2">
      <c r="B585" s="164"/>
      <c r="H585" s="167"/>
      <c r="I585" s="168"/>
    </row>
    <row r="586" spans="2:9" x14ac:dyDescent="0.2">
      <c r="B586" s="164"/>
      <c r="H586" s="167"/>
      <c r="I586" s="168"/>
    </row>
    <row r="587" spans="2:9" x14ac:dyDescent="0.2">
      <c r="B587" s="164"/>
      <c r="H587" s="167"/>
      <c r="I587" s="168"/>
    </row>
    <row r="588" spans="2:9" x14ac:dyDescent="0.2">
      <c r="B588" s="164"/>
      <c r="H588" s="167"/>
      <c r="I588" s="168"/>
    </row>
    <row r="589" spans="2:9" x14ac:dyDescent="0.2">
      <c r="B589" s="164"/>
      <c r="H589" s="167"/>
      <c r="I589" s="168"/>
    </row>
    <row r="590" spans="2:9" x14ac:dyDescent="0.2">
      <c r="B590" s="164"/>
      <c r="H590" s="167"/>
      <c r="I590" s="168"/>
    </row>
    <row r="591" spans="2:9" x14ac:dyDescent="0.2">
      <c r="B591" s="164"/>
      <c r="H591" s="167"/>
      <c r="I591" s="168"/>
    </row>
    <row r="592" spans="2:9" x14ac:dyDescent="0.2">
      <c r="B592" s="164"/>
      <c r="H592" s="167"/>
      <c r="I592" s="168"/>
    </row>
    <row r="593" spans="2:2" x14ac:dyDescent="0.2">
      <c r="B593" s="164"/>
    </row>
    <row r="594" spans="2:2" x14ac:dyDescent="0.2">
      <c r="B594" s="164"/>
    </row>
    <row r="595" spans="2:2" x14ac:dyDescent="0.2">
      <c r="B595" s="164"/>
    </row>
    <row r="596" spans="2:2" x14ac:dyDescent="0.2">
      <c r="B596" s="164"/>
    </row>
    <row r="597" spans="2:2" x14ac:dyDescent="0.2">
      <c r="B597" s="164"/>
    </row>
    <row r="598" spans="2:2" x14ac:dyDescent="0.2">
      <c r="B598" s="164"/>
    </row>
    <row r="599" spans="2:2" x14ac:dyDescent="0.2">
      <c r="B599" s="164"/>
    </row>
    <row r="600" spans="2:2" x14ac:dyDescent="0.2">
      <c r="B600" s="164"/>
    </row>
    <row r="601" spans="2:2" x14ac:dyDescent="0.2">
      <c r="B601" s="164"/>
    </row>
    <row r="602" spans="2:2" x14ac:dyDescent="0.2">
      <c r="B602" s="164"/>
    </row>
    <row r="603" spans="2:2" x14ac:dyDescent="0.2">
      <c r="B603" s="164"/>
    </row>
    <row r="604" spans="2:2" x14ac:dyDescent="0.2">
      <c r="B604" s="164"/>
    </row>
    <row r="605" spans="2:2" x14ac:dyDescent="0.2">
      <c r="B605" s="164"/>
    </row>
    <row r="606" spans="2:2" x14ac:dyDescent="0.2">
      <c r="B606" s="164"/>
    </row>
    <row r="607" spans="2:2" x14ac:dyDescent="0.2">
      <c r="B607" s="164"/>
    </row>
    <row r="608" spans="2:2" x14ac:dyDescent="0.2">
      <c r="B608" s="164"/>
    </row>
    <row r="609" spans="2:2" x14ac:dyDescent="0.2">
      <c r="B609" s="164"/>
    </row>
    <row r="610" spans="2:2" x14ac:dyDescent="0.2">
      <c r="B610" s="164"/>
    </row>
    <row r="611" spans="2:2" x14ac:dyDescent="0.2">
      <c r="B611" s="164"/>
    </row>
    <row r="612" spans="2:2" x14ac:dyDescent="0.2">
      <c r="B612" s="164"/>
    </row>
    <row r="613" spans="2:2" x14ac:dyDescent="0.2">
      <c r="B613" s="164"/>
    </row>
    <row r="614" spans="2:2" x14ac:dyDescent="0.2">
      <c r="B614" s="164"/>
    </row>
    <row r="615" spans="2:2" x14ac:dyDescent="0.2">
      <c r="B615" s="164"/>
    </row>
    <row r="616" spans="2:2" x14ac:dyDescent="0.2">
      <c r="B616" s="164"/>
    </row>
    <row r="617" spans="2:2" x14ac:dyDescent="0.2">
      <c r="B617" s="164"/>
    </row>
    <row r="618" spans="2:2" x14ac:dyDescent="0.2">
      <c r="B618" s="164"/>
    </row>
    <row r="619" spans="2:2" x14ac:dyDescent="0.2">
      <c r="B619" s="164"/>
    </row>
    <row r="620" spans="2:2" x14ac:dyDescent="0.2">
      <c r="B620" s="164"/>
    </row>
    <row r="621" spans="2:2" x14ac:dyDescent="0.2">
      <c r="B621" s="164"/>
    </row>
    <row r="622" spans="2:2" x14ac:dyDescent="0.2">
      <c r="B622" s="164"/>
    </row>
    <row r="623" spans="2:2" x14ac:dyDescent="0.2">
      <c r="B623" s="164"/>
    </row>
    <row r="624" spans="2:2" x14ac:dyDescent="0.2">
      <c r="B624" s="164"/>
    </row>
    <row r="625" spans="2:2" x14ac:dyDescent="0.2">
      <c r="B625" s="164"/>
    </row>
    <row r="626" spans="2:2" x14ac:dyDescent="0.2">
      <c r="B626" s="164"/>
    </row>
    <row r="627" spans="2:2" x14ac:dyDescent="0.2">
      <c r="B627" s="164"/>
    </row>
    <row r="628" spans="2:2" x14ac:dyDescent="0.2">
      <c r="B628" s="164"/>
    </row>
    <row r="629" spans="2:2" x14ac:dyDescent="0.2">
      <c r="B629" s="164"/>
    </row>
    <row r="630" spans="2:2" x14ac:dyDescent="0.2">
      <c r="B630" s="164"/>
    </row>
    <row r="631" spans="2:2" x14ac:dyDescent="0.2">
      <c r="B631" s="164"/>
    </row>
    <row r="632" spans="2:2" x14ac:dyDescent="0.2">
      <c r="B632" s="164"/>
    </row>
    <row r="633" spans="2:2" x14ac:dyDescent="0.2">
      <c r="B633" s="164"/>
    </row>
    <row r="634" spans="2:2" x14ac:dyDescent="0.2">
      <c r="B634" s="164"/>
    </row>
    <row r="635" spans="2:2" x14ac:dyDescent="0.2">
      <c r="B635" s="164"/>
    </row>
    <row r="636" spans="2:2" x14ac:dyDescent="0.2">
      <c r="B636" s="164"/>
    </row>
    <row r="637" spans="2:2" x14ac:dyDescent="0.2">
      <c r="B637" s="164"/>
    </row>
    <row r="638" spans="2:2" x14ac:dyDescent="0.2">
      <c r="B638" s="164"/>
    </row>
    <row r="639" spans="2:2" x14ac:dyDescent="0.2">
      <c r="B639" s="164"/>
    </row>
    <row r="640" spans="2:2" x14ac:dyDescent="0.2">
      <c r="B640" s="164"/>
    </row>
    <row r="641" spans="2:2" x14ac:dyDescent="0.2">
      <c r="B641" s="164"/>
    </row>
    <row r="642" spans="2:2" x14ac:dyDescent="0.2">
      <c r="B642" s="164"/>
    </row>
    <row r="643" spans="2:2" x14ac:dyDescent="0.2">
      <c r="B643" s="164"/>
    </row>
    <row r="644" spans="2:2" x14ac:dyDescent="0.2">
      <c r="B644" s="164"/>
    </row>
    <row r="645" spans="2:2" x14ac:dyDescent="0.2">
      <c r="B645" s="164"/>
    </row>
    <row r="646" spans="2:2" x14ac:dyDescent="0.2">
      <c r="B646" s="164"/>
    </row>
    <row r="647" spans="2:2" x14ac:dyDescent="0.2">
      <c r="B647" s="164"/>
    </row>
    <row r="648" spans="2:2" x14ac:dyDescent="0.2">
      <c r="B648" s="164"/>
    </row>
    <row r="649" spans="2:2" x14ac:dyDescent="0.2">
      <c r="B649" s="164"/>
    </row>
    <row r="650" spans="2:2" x14ac:dyDescent="0.2">
      <c r="B650" s="164"/>
    </row>
    <row r="651" spans="2:2" x14ac:dyDescent="0.2">
      <c r="B651" s="164"/>
    </row>
    <row r="652" spans="2:2" x14ac:dyDescent="0.2">
      <c r="B652" s="164"/>
    </row>
    <row r="653" spans="2:2" x14ac:dyDescent="0.2">
      <c r="B653" s="164"/>
    </row>
    <row r="654" spans="2:2" x14ac:dyDescent="0.2">
      <c r="B654" s="164"/>
    </row>
    <row r="655" spans="2:2" x14ac:dyDescent="0.2">
      <c r="B655" s="164"/>
    </row>
    <row r="656" spans="2:2" x14ac:dyDescent="0.2">
      <c r="B656" s="164"/>
    </row>
    <row r="657" spans="2:2" x14ac:dyDescent="0.2">
      <c r="B657" s="164"/>
    </row>
    <row r="658" spans="2:2" x14ac:dyDescent="0.2">
      <c r="B658" s="164"/>
    </row>
    <row r="659" spans="2:2" x14ac:dyDescent="0.2">
      <c r="B659" s="164"/>
    </row>
    <row r="660" spans="2:2" x14ac:dyDescent="0.2">
      <c r="B660" s="164"/>
    </row>
    <row r="661" spans="2:2" x14ac:dyDescent="0.2">
      <c r="B661" s="164"/>
    </row>
    <row r="662" spans="2:2" x14ac:dyDescent="0.2">
      <c r="B662" s="164"/>
    </row>
    <row r="663" spans="2:2" x14ac:dyDescent="0.2">
      <c r="B663" s="164"/>
    </row>
    <row r="664" spans="2:2" x14ac:dyDescent="0.2">
      <c r="B664" s="164"/>
    </row>
    <row r="665" spans="2:2" x14ac:dyDescent="0.2">
      <c r="B665" s="164"/>
    </row>
    <row r="666" spans="2:2" x14ac:dyDescent="0.2">
      <c r="B666" s="164"/>
    </row>
    <row r="667" spans="2:2" x14ac:dyDescent="0.2">
      <c r="B667" s="164"/>
    </row>
    <row r="668" spans="2:2" x14ac:dyDescent="0.2">
      <c r="B668" s="164"/>
    </row>
    <row r="669" spans="2:2" x14ac:dyDescent="0.2">
      <c r="B669" s="164"/>
    </row>
    <row r="670" spans="2:2" x14ac:dyDescent="0.2">
      <c r="B670" s="164"/>
    </row>
    <row r="671" spans="2:2" x14ac:dyDescent="0.2">
      <c r="B671" s="164"/>
    </row>
    <row r="672" spans="2:2" x14ac:dyDescent="0.2">
      <c r="B672" s="164"/>
    </row>
    <row r="673" spans="2:2" x14ac:dyDescent="0.2">
      <c r="B673" s="164"/>
    </row>
    <row r="674" spans="2:2" x14ac:dyDescent="0.2">
      <c r="B674" s="164"/>
    </row>
    <row r="675" spans="2:2" x14ac:dyDescent="0.2">
      <c r="B675" s="164"/>
    </row>
    <row r="676" spans="2:2" x14ac:dyDescent="0.2">
      <c r="B676" s="164"/>
    </row>
    <row r="677" spans="2:2" x14ac:dyDescent="0.2">
      <c r="B677" s="164"/>
    </row>
    <row r="678" spans="2:2" x14ac:dyDescent="0.2">
      <c r="B678" s="164"/>
    </row>
    <row r="679" spans="2:2" x14ac:dyDescent="0.2">
      <c r="B679" s="164"/>
    </row>
    <row r="680" spans="2:2" x14ac:dyDescent="0.2">
      <c r="B680" s="164"/>
    </row>
    <row r="681" spans="2:2" x14ac:dyDescent="0.2">
      <c r="B681" s="164"/>
    </row>
    <row r="682" spans="2:2" x14ac:dyDescent="0.2">
      <c r="B682" s="164"/>
    </row>
    <row r="683" spans="2:2" x14ac:dyDescent="0.2">
      <c r="B683" s="164"/>
    </row>
    <row r="684" spans="2:2" x14ac:dyDescent="0.2">
      <c r="B684" s="164"/>
    </row>
    <row r="685" spans="2:2" x14ac:dyDescent="0.2">
      <c r="B685" s="164"/>
    </row>
    <row r="686" spans="2:2" x14ac:dyDescent="0.2">
      <c r="B686" s="164"/>
    </row>
    <row r="687" spans="2:2" x14ac:dyDescent="0.2">
      <c r="B687" s="164"/>
    </row>
    <row r="688" spans="2:2" x14ac:dyDescent="0.2">
      <c r="B688" s="164"/>
    </row>
    <row r="689" spans="2:2" x14ac:dyDescent="0.2">
      <c r="B689" s="164"/>
    </row>
    <row r="690" spans="2:2" x14ac:dyDescent="0.2">
      <c r="B690" s="164"/>
    </row>
    <row r="691" spans="2:2" x14ac:dyDescent="0.2">
      <c r="B691" s="164"/>
    </row>
    <row r="692" spans="2:2" x14ac:dyDescent="0.2">
      <c r="B692" s="164"/>
    </row>
    <row r="693" spans="2:2" x14ac:dyDescent="0.2">
      <c r="B693" s="164"/>
    </row>
    <row r="694" spans="2:2" x14ac:dyDescent="0.2">
      <c r="B694" s="164"/>
    </row>
    <row r="695" spans="2:2" x14ac:dyDescent="0.2">
      <c r="B695" s="164"/>
    </row>
    <row r="696" spans="2:2" x14ac:dyDescent="0.2">
      <c r="B696" s="164"/>
    </row>
    <row r="697" spans="2:2" x14ac:dyDescent="0.2">
      <c r="B697" s="164"/>
    </row>
    <row r="698" spans="2:2" x14ac:dyDescent="0.2">
      <c r="B698" s="164"/>
    </row>
    <row r="699" spans="2:2" x14ac:dyDescent="0.2">
      <c r="B699" s="164"/>
    </row>
    <row r="700" spans="2:2" x14ac:dyDescent="0.2">
      <c r="B700" s="164"/>
    </row>
    <row r="701" spans="2:2" x14ac:dyDescent="0.2">
      <c r="B701" s="164"/>
    </row>
    <row r="702" spans="2:2" x14ac:dyDescent="0.2">
      <c r="B702" s="164"/>
    </row>
    <row r="703" spans="2:2" x14ac:dyDescent="0.2">
      <c r="B703" s="164"/>
    </row>
    <row r="704" spans="2:2" x14ac:dyDescent="0.2">
      <c r="B704" s="164"/>
    </row>
    <row r="705" spans="2:2" x14ac:dyDescent="0.2">
      <c r="B705" s="164"/>
    </row>
    <row r="706" spans="2:2" x14ac:dyDescent="0.2">
      <c r="B706" s="164"/>
    </row>
    <row r="707" spans="2:2" x14ac:dyDescent="0.2">
      <c r="B707" s="164"/>
    </row>
    <row r="708" spans="2:2" x14ac:dyDescent="0.2">
      <c r="B708" s="164"/>
    </row>
    <row r="709" spans="2:2" x14ac:dyDescent="0.2">
      <c r="B709" s="164"/>
    </row>
    <row r="710" spans="2:2" x14ac:dyDescent="0.2">
      <c r="B710" s="164"/>
    </row>
    <row r="711" spans="2:2" x14ac:dyDescent="0.2">
      <c r="B711" s="164"/>
    </row>
    <row r="712" spans="2:2" x14ac:dyDescent="0.2">
      <c r="B712" s="164"/>
    </row>
    <row r="713" spans="2:2" x14ac:dyDescent="0.2">
      <c r="B713" s="164"/>
    </row>
    <row r="714" spans="2:2" x14ac:dyDescent="0.2">
      <c r="B714" s="164"/>
    </row>
    <row r="715" spans="2:2" x14ac:dyDescent="0.2">
      <c r="B715" s="164"/>
    </row>
    <row r="716" spans="2:2" x14ac:dyDescent="0.2">
      <c r="B716" s="164"/>
    </row>
    <row r="717" spans="2:2" x14ac:dyDescent="0.2">
      <c r="B717" s="164"/>
    </row>
    <row r="718" spans="2:2" x14ac:dyDescent="0.2">
      <c r="B718" s="164"/>
    </row>
    <row r="719" spans="2:2" x14ac:dyDescent="0.2">
      <c r="B719" s="164"/>
    </row>
    <row r="720" spans="2:2" x14ac:dyDescent="0.2">
      <c r="B720" s="164"/>
    </row>
    <row r="721" spans="2:2" x14ac:dyDescent="0.2">
      <c r="B721" s="164"/>
    </row>
    <row r="722" spans="2:2" x14ac:dyDescent="0.2">
      <c r="B722" s="164"/>
    </row>
    <row r="723" spans="2:2" x14ac:dyDescent="0.2">
      <c r="B723" s="164"/>
    </row>
    <row r="724" spans="2:2" x14ac:dyDescent="0.2">
      <c r="B724" s="164"/>
    </row>
    <row r="725" spans="2:2" x14ac:dyDescent="0.2">
      <c r="B725" s="164"/>
    </row>
    <row r="726" spans="2:2" x14ac:dyDescent="0.2">
      <c r="B726" s="164"/>
    </row>
    <row r="727" spans="2:2" x14ac:dyDescent="0.2">
      <c r="B727" s="164"/>
    </row>
    <row r="728" spans="2:2" x14ac:dyDescent="0.2">
      <c r="B728" s="164"/>
    </row>
    <row r="729" spans="2:2" x14ac:dyDescent="0.2">
      <c r="B729" s="164"/>
    </row>
    <row r="730" spans="2:2" x14ac:dyDescent="0.2">
      <c r="B730" s="164"/>
    </row>
    <row r="731" spans="2:2" x14ac:dyDescent="0.2">
      <c r="B731" s="164"/>
    </row>
    <row r="732" spans="2:2" x14ac:dyDescent="0.2">
      <c r="B732" s="164"/>
    </row>
    <row r="733" spans="2:2" x14ac:dyDescent="0.2">
      <c r="B733" s="164"/>
    </row>
    <row r="734" spans="2:2" x14ac:dyDescent="0.2">
      <c r="B734" s="164"/>
    </row>
    <row r="735" spans="2:2" x14ac:dyDescent="0.2">
      <c r="B735" s="164"/>
    </row>
    <row r="736" spans="2:2" x14ac:dyDescent="0.2">
      <c r="B736" s="164"/>
    </row>
    <row r="737" spans="2:2" x14ac:dyDescent="0.2">
      <c r="B737" s="164"/>
    </row>
    <row r="738" spans="2:2" x14ac:dyDescent="0.2">
      <c r="B738" s="164"/>
    </row>
    <row r="739" spans="2:2" x14ac:dyDescent="0.2">
      <c r="B739" s="164"/>
    </row>
    <row r="740" spans="2:2" x14ac:dyDescent="0.2">
      <c r="B740" s="164"/>
    </row>
    <row r="741" spans="2:2" x14ac:dyDescent="0.2">
      <c r="B741" s="164"/>
    </row>
    <row r="742" spans="2:2" x14ac:dyDescent="0.2">
      <c r="B742" s="164"/>
    </row>
    <row r="743" spans="2:2" x14ac:dyDescent="0.2">
      <c r="B743" s="164"/>
    </row>
    <row r="744" spans="2:2" x14ac:dyDescent="0.2">
      <c r="B744" s="164"/>
    </row>
    <row r="745" spans="2:2" x14ac:dyDescent="0.2">
      <c r="B745" s="164"/>
    </row>
    <row r="746" spans="2:2" x14ac:dyDescent="0.2">
      <c r="B746" s="164"/>
    </row>
    <row r="747" spans="2:2" x14ac:dyDescent="0.2">
      <c r="B747" s="164"/>
    </row>
    <row r="748" spans="2:2" x14ac:dyDescent="0.2">
      <c r="B748" s="164"/>
    </row>
    <row r="749" spans="2:2" x14ac:dyDescent="0.2">
      <c r="B749" s="164"/>
    </row>
    <row r="750" spans="2:2" x14ac:dyDescent="0.2">
      <c r="B750" s="164"/>
    </row>
    <row r="751" spans="2:2" x14ac:dyDescent="0.2">
      <c r="B751" s="164"/>
    </row>
    <row r="752" spans="2:2" x14ac:dyDescent="0.2">
      <c r="B752" s="164"/>
    </row>
    <row r="753" spans="2:2" x14ac:dyDescent="0.2">
      <c r="B753" s="164"/>
    </row>
    <row r="754" spans="2:2" x14ac:dyDescent="0.2">
      <c r="B754" s="164"/>
    </row>
    <row r="755" spans="2:2" x14ac:dyDescent="0.2">
      <c r="B755" s="164"/>
    </row>
    <row r="756" spans="2:2" x14ac:dyDescent="0.2">
      <c r="B756" s="164"/>
    </row>
    <row r="757" spans="2:2" x14ac:dyDescent="0.2">
      <c r="B757" s="164"/>
    </row>
    <row r="758" spans="2:2" x14ac:dyDescent="0.2">
      <c r="B758" s="164"/>
    </row>
    <row r="759" spans="2:2" x14ac:dyDescent="0.2">
      <c r="B759" s="164"/>
    </row>
    <row r="760" spans="2:2" x14ac:dyDescent="0.2">
      <c r="B760" s="164"/>
    </row>
    <row r="761" spans="2:2" x14ac:dyDescent="0.2">
      <c r="B761" s="164"/>
    </row>
    <row r="762" spans="2:2" x14ac:dyDescent="0.2">
      <c r="B762" s="164"/>
    </row>
    <row r="763" spans="2:2" x14ac:dyDescent="0.2">
      <c r="B763" s="164"/>
    </row>
    <row r="764" spans="2:2" x14ac:dyDescent="0.2">
      <c r="B764" s="164"/>
    </row>
    <row r="765" spans="2:2" x14ac:dyDescent="0.2">
      <c r="B765" s="164"/>
    </row>
    <row r="766" spans="2:2" x14ac:dyDescent="0.2">
      <c r="B766" s="164"/>
    </row>
    <row r="767" spans="2:2" x14ac:dyDescent="0.2">
      <c r="B767" s="164"/>
    </row>
    <row r="768" spans="2:2" x14ac:dyDescent="0.2">
      <c r="B768" s="164"/>
    </row>
    <row r="769" spans="2:2" x14ac:dyDescent="0.2">
      <c r="B769" s="164"/>
    </row>
    <row r="770" spans="2:2" x14ac:dyDescent="0.2">
      <c r="B770" s="164"/>
    </row>
    <row r="771" spans="2:2" x14ac:dyDescent="0.2">
      <c r="B771" s="164"/>
    </row>
    <row r="772" spans="2:2" x14ac:dyDescent="0.2">
      <c r="B772" s="164"/>
    </row>
    <row r="773" spans="2:2" x14ac:dyDescent="0.2">
      <c r="B773" s="164"/>
    </row>
    <row r="774" spans="2:2" x14ac:dyDescent="0.2">
      <c r="B774" s="164"/>
    </row>
    <row r="775" spans="2:2" x14ac:dyDescent="0.2">
      <c r="B775" s="164"/>
    </row>
    <row r="776" spans="2:2" x14ac:dyDescent="0.2">
      <c r="B776" s="164"/>
    </row>
    <row r="777" spans="2:2" x14ac:dyDescent="0.2">
      <c r="B777" s="164"/>
    </row>
    <row r="778" spans="2:2" x14ac:dyDescent="0.2">
      <c r="B778" s="164"/>
    </row>
    <row r="779" spans="2:2" x14ac:dyDescent="0.2">
      <c r="B779" s="164"/>
    </row>
    <row r="780" spans="2:2" x14ac:dyDescent="0.2">
      <c r="B780" s="164"/>
    </row>
    <row r="781" spans="2:2" x14ac:dyDescent="0.2">
      <c r="B781" s="164"/>
    </row>
    <row r="782" spans="2:2" x14ac:dyDescent="0.2">
      <c r="B782" s="164"/>
    </row>
    <row r="783" spans="2:2" x14ac:dyDescent="0.2">
      <c r="B783" s="164"/>
    </row>
    <row r="784" spans="2:2" x14ac:dyDescent="0.2">
      <c r="B784" s="164"/>
    </row>
    <row r="785" spans="2:2" x14ac:dyDescent="0.2">
      <c r="B785" s="164"/>
    </row>
    <row r="786" spans="2:2" x14ac:dyDescent="0.2">
      <c r="B786" s="164"/>
    </row>
    <row r="787" spans="2:2" x14ac:dyDescent="0.2">
      <c r="B787" s="164"/>
    </row>
    <row r="788" spans="2:2" x14ac:dyDescent="0.2">
      <c r="B788" s="164"/>
    </row>
    <row r="789" spans="2:2" x14ac:dyDescent="0.2">
      <c r="B789" s="164"/>
    </row>
    <row r="790" spans="2:2" x14ac:dyDescent="0.2">
      <c r="B790" s="164"/>
    </row>
    <row r="791" spans="2:2" x14ac:dyDescent="0.2">
      <c r="B791" s="164"/>
    </row>
    <row r="792" spans="2:2" x14ac:dyDescent="0.2">
      <c r="B792" s="164"/>
    </row>
    <row r="793" spans="2:2" x14ac:dyDescent="0.2">
      <c r="B793" s="164"/>
    </row>
    <row r="794" spans="2:2" x14ac:dyDescent="0.2">
      <c r="B794" s="164"/>
    </row>
    <row r="795" spans="2:2" x14ac:dyDescent="0.2">
      <c r="B795" s="164"/>
    </row>
    <row r="796" spans="2:2" x14ac:dyDescent="0.2">
      <c r="B796" s="164"/>
    </row>
    <row r="797" spans="2:2" x14ac:dyDescent="0.2">
      <c r="B797" s="164"/>
    </row>
    <row r="798" spans="2:2" x14ac:dyDescent="0.2">
      <c r="B798" s="164"/>
    </row>
    <row r="799" spans="2:2" x14ac:dyDescent="0.2">
      <c r="B799" s="164"/>
    </row>
    <row r="800" spans="2:2" x14ac:dyDescent="0.2">
      <c r="B800" s="164"/>
    </row>
    <row r="801" spans="2:2" x14ac:dyDescent="0.2">
      <c r="B801" s="164"/>
    </row>
    <row r="802" spans="2:2" x14ac:dyDescent="0.2">
      <c r="B802" s="164"/>
    </row>
    <row r="803" spans="2:2" x14ac:dyDescent="0.2">
      <c r="B803" s="164"/>
    </row>
    <row r="804" spans="2:2" x14ac:dyDescent="0.2">
      <c r="B804" s="164"/>
    </row>
    <row r="805" spans="2:2" x14ac:dyDescent="0.2">
      <c r="B805" s="164"/>
    </row>
    <row r="806" spans="2:2" x14ac:dyDescent="0.2">
      <c r="B806" s="164"/>
    </row>
    <row r="807" spans="2:2" x14ac:dyDescent="0.2">
      <c r="B807" s="164"/>
    </row>
    <row r="808" spans="2:2" x14ac:dyDescent="0.2">
      <c r="B808" s="164"/>
    </row>
    <row r="809" spans="2:2" x14ac:dyDescent="0.2">
      <c r="B809" s="164"/>
    </row>
    <row r="810" spans="2:2" x14ac:dyDescent="0.2">
      <c r="B810" s="164"/>
    </row>
    <row r="811" spans="2:2" x14ac:dyDescent="0.2">
      <c r="B811" s="164"/>
    </row>
    <row r="812" spans="2:2" x14ac:dyDescent="0.2">
      <c r="B812" s="164"/>
    </row>
    <row r="813" spans="2:2" x14ac:dyDescent="0.2">
      <c r="B813" s="164"/>
    </row>
    <row r="814" spans="2:2" x14ac:dyDescent="0.2">
      <c r="B814" s="164"/>
    </row>
    <row r="815" spans="2:2" x14ac:dyDescent="0.2">
      <c r="B815" s="164"/>
    </row>
    <row r="816" spans="2:2" x14ac:dyDescent="0.2">
      <c r="B816" s="164"/>
    </row>
    <row r="817" spans="2:2" x14ac:dyDescent="0.2">
      <c r="B817" s="164"/>
    </row>
    <row r="818" spans="2:2" x14ac:dyDescent="0.2">
      <c r="B818" s="164"/>
    </row>
    <row r="819" spans="2:2" x14ac:dyDescent="0.2">
      <c r="B819" s="164"/>
    </row>
    <row r="820" spans="2:2" x14ac:dyDescent="0.2">
      <c r="B820" s="164"/>
    </row>
    <row r="821" spans="2:2" x14ac:dyDescent="0.2">
      <c r="B821" s="164"/>
    </row>
    <row r="822" spans="2:2" x14ac:dyDescent="0.2">
      <c r="B822" s="164"/>
    </row>
    <row r="823" spans="2:2" x14ac:dyDescent="0.2">
      <c r="B823" s="164"/>
    </row>
    <row r="824" spans="2:2" x14ac:dyDescent="0.2">
      <c r="B824" s="164"/>
    </row>
    <row r="825" spans="2:2" x14ac:dyDescent="0.2">
      <c r="B825" s="164"/>
    </row>
    <row r="826" spans="2:2" x14ac:dyDescent="0.2">
      <c r="B826" s="164"/>
    </row>
    <row r="827" spans="2:2" x14ac:dyDescent="0.2">
      <c r="B827" s="164"/>
    </row>
    <row r="828" spans="2:2" x14ac:dyDescent="0.2">
      <c r="B828" s="164"/>
    </row>
    <row r="829" spans="2:2" x14ac:dyDescent="0.2">
      <c r="B829" s="164"/>
    </row>
    <row r="830" spans="2:2" x14ac:dyDescent="0.2">
      <c r="B830" s="164"/>
    </row>
    <row r="831" spans="2:2" x14ac:dyDescent="0.2">
      <c r="B831" s="164"/>
    </row>
    <row r="832" spans="2:2" x14ac:dyDescent="0.2">
      <c r="B832" s="164"/>
    </row>
    <row r="833" spans="2:2" x14ac:dyDescent="0.2">
      <c r="B833" s="164"/>
    </row>
    <row r="834" spans="2:2" x14ac:dyDescent="0.2">
      <c r="B834" s="164"/>
    </row>
    <row r="835" spans="2:2" x14ac:dyDescent="0.2">
      <c r="B835" s="164"/>
    </row>
    <row r="836" spans="2:2" x14ac:dyDescent="0.2">
      <c r="B836" s="164"/>
    </row>
    <row r="837" spans="2:2" x14ac:dyDescent="0.2">
      <c r="B837" s="164"/>
    </row>
    <row r="838" spans="2:2" x14ac:dyDescent="0.2">
      <c r="B838" s="164"/>
    </row>
    <row r="839" spans="2:2" x14ac:dyDescent="0.2">
      <c r="B839" s="164"/>
    </row>
    <row r="840" spans="2:2" x14ac:dyDescent="0.2">
      <c r="B840" s="164"/>
    </row>
    <row r="841" spans="2:2" x14ac:dyDescent="0.2">
      <c r="B841" s="164"/>
    </row>
    <row r="842" spans="2:2" x14ac:dyDescent="0.2">
      <c r="B842" s="164"/>
    </row>
    <row r="843" spans="2:2" x14ac:dyDescent="0.2">
      <c r="B843" s="164"/>
    </row>
    <row r="844" spans="2:2" x14ac:dyDescent="0.2">
      <c r="B844" s="164"/>
    </row>
    <row r="845" spans="2:2" x14ac:dyDescent="0.2">
      <c r="B845" s="164"/>
    </row>
    <row r="846" spans="2:2" x14ac:dyDescent="0.2">
      <c r="B846" s="164"/>
    </row>
    <row r="847" spans="2:2" x14ac:dyDescent="0.2">
      <c r="B847" s="164"/>
    </row>
    <row r="848" spans="2:2" x14ac:dyDescent="0.2">
      <c r="B848" s="164"/>
    </row>
    <row r="849" spans="2:2" x14ac:dyDescent="0.2">
      <c r="B849" s="164"/>
    </row>
    <row r="850" spans="2:2" x14ac:dyDescent="0.2">
      <c r="B850" s="164"/>
    </row>
    <row r="851" spans="2:2" x14ac:dyDescent="0.2">
      <c r="B851" s="164"/>
    </row>
    <row r="852" spans="2:2" x14ac:dyDescent="0.2">
      <c r="B852" s="164"/>
    </row>
    <row r="853" spans="2:2" x14ac:dyDescent="0.2">
      <c r="B853" s="164"/>
    </row>
    <row r="854" spans="2:2" x14ac:dyDescent="0.2">
      <c r="B854" s="164"/>
    </row>
    <row r="855" spans="2:2" x14ac:dyDescent="0.2">
      <c r="B855" s="164"/>
    </row>
    <row r="856" spans="2:2" x14ac:dyDescent="0.2">
      <c r="B856" s="164"/>
    </row>
    <row r="857" spans="2:2" x14ac:dyDescent="0.2">
      <c r="B857" s="164"/>
    </row>
    <row r="858" spans="2:2" x14ac:dyDescent="0.2">
      <c r="B858" s="164"/>
    </row>
    <row r="859" spans="2:2" x14ac:dyDescent="0.2">
      <c r="B859" s="164"/>
    </row>
    <row r="860" spans="2:2" x14ac:dyDescent="0.2">
      <c r="B860" s="164"/>
    </row>
    <row r="861" spans="2:2" x14ac:dyDescent="0.2">
      <c r="B861" s="164"/>
    </row>
    <row r="862" spans="2:2" x14ac:dyDescent="0.2">
      <c r="B862" s="164"/>
    </row>
    <row r="863" spans="2:2" x14ac:dyDescent="0.2">
      <c r="B863" s="164"/>
    </row>
    <row r="864" spans="2:2" x14ac:dyDescent="0.2">
      <c r="B864" s="164"/>
    </row>
    <row r="865" spans="2:2" x14ac:dyDescent="0.2">
      <c r="B865" s="164"/>
    </row>
    <row r="866" spans="2:2" x14ac:dyDescent="0.2">
      <c r="B866" s="164"/>
    </row>
    <row r="867" spans="2:2" x14ac:dyDescent="0.2">
      <c r="B867" s="164"/>
    </row>
    <row r="868" spans="2:2" x14ac:dyDescent="0.2">
      <c r="B868" s="164"/>
    </row>
    <row r="869" spans="2:2" x14ac:dyDescent="0.2">
      <c r="B869" s="164"/>
    </row>
    <row r="870" spans="2:2" x14ac:dyDescent="0.2">
      <c r="B870" s="164"/>
    </row>
    <row r="871" spans="2:2" x14ac:dyDescent="0.2">
      <c r="B871" s="164"/>
    </row>
    <row r="872" spans="2:2" x14ac:dyDescent="0.2">
      <c r="B872" s="164"/>
    </row>
    <row r="873" spans="2:2" x14ac:dyDescent="0.2">
      <c r="B873" s="164"/>
    </row>
    <row r="874" spans="2:2" x14ac:dyDescent="0.2">
      <c r="B874" s="164"/>
    </row>
    <row r="875" spans="2:2" x14ac:dyDescent="0.2">
      <c r="B875" s="164"/>
    </row>
    <row r="876" spans="2:2" x14ac:dyDescent="0.2">
      <c r="B876" s="164"/>
    </row>
    <row r="877" spans="2:2" x14ac:dyDescent="0.2">
      <c r="B877" s="164"/>
    </row>
    <row r="878" spans="2:2" x14ac:dyDescent="0.2">
      <c r="B878" s="164"/>
    </row>
    <row r="879" spans="2:2" x14ac:dyDescent="0.2">
      <c r="B879" s="164"/>
    </row>
    <row r="880" spans="2:2" x14ac:dyDescent="0.2">
      <c r="B880" s="164"/>
    </row>
    <row r="881" spans="2:2" x14ac:dyDescent="0.2">
      <c r="B881" s="164"/>
    </row>
    <row r="882" spans="2:2" x14ac:dyDescent="0.2">
      <c r="B882" s="164"/>
    </row>
    <row r="883" spans="2:2" x14ac:dyDescent="0.2">
      <c r="B883" s="164"/>
    </row>
    <row r="884" spans="2:2" x14ac:dyDescent="0.2">
      <c r="B884" s="164"/>
    </row>
    <row r="885" spans="2:2" x14ac:dyDescent="0.2">
      <c r="B885" s="164"/>
    </row>
    <row r="886" spans="2:2" x14ac:dyDescent="0.2">
      <c r="B886" s="164"/>
    </row>
    <row r="887" spans="2:2" x14ac:dyDescent="0.2">
      <c r="B887" s="164"/>
    </row>
    <row r="888" spans="2:2" x14ac:dyDescent="0.2">
      <c r="B888" s="164"/>
    </row>
    <row r="889" spans="2:2" x14ac:dyDescent="0.2">
      <c r="B889" s="164"/>
    </row>
    <row r="890" spans="2:2" x14ac:dyDescent="0.2">
      <c r="B890" s="164"/>
    </row>
    <row r="891" spans="2:2" x14ac:dyDescent="0.2">
      <c r="B891" s="164"/>
    </row>
    <row r="892" spans="2:2" x14ac:dyDescent="0.2">
      <c r="B892" s="164"/>
    </row>
    <row r="893" spans="2:2" x14ac:dyDescent="0.2">
      <c r="B893" s="164"/>
    </row>
    <row r="894" spans="2:2" x14ac:dyDescent="0.2">
      <c r="B894" s="164"/>
    </row>
    <row r="895" spans="2:2" x14ac:dyDescent="0.2">
      <c r="B895" s="164"/>
    </row>
    <row r="896" spans="2:2" x14ac:dyDescent="0.2">
      <c r="B896" s="164"/>
    </row>
    <row r="897" spans="2:2" x14ac:dyDescent="0.2">
      <c r="B897" s="164"/>
    </row>
    <row r="898" spans="2:2" x14ac:dyDescent="0.2">
      <c r="B898" s="164"/>
    </row>
    <row r="899" spans="2:2" x14ac:dyDescent="0.2">
      <c r="B899" s="164"/>
    </row>
    <row r="900" spans="2:2" x14ac:dyDescent="0.2">
      <c r="B900" s="164"/>
    </row>
    <row r="901" spans="2:2" x14ac:dyDescent="0.2">
      <c r="B901" s="164"/>
    </row>
    <row r="902" spans="2:2" x14ac:dyDescent="0.2">
      <c r="B902" s="164"/>
    </row>
    <row r="903" spans="2:2" x14ac:dyDescent="0.2">
      <c r="B903" s="164"/>
    </row>
    <row r="904" spans="2:2" x14ac:dyDescent="0.2">
      <c r="B904" s="164"/>
    </row>
    <row r="905" spans="2:2" x14ac:dyDescent="0.2">
      <c r="B905" s="164"/>
    </row>
    <row r="906" spans="2:2" x14ac:dyDescent="0.2">
      <c r="B906" s="164"/>
    </row>
    <row r="907" spans="2:2" x14ac:dyDescent="0.2">
      <c r="B907" s="164"/>
    </row>
    <row r="908" spans="2:2" x14ac:dyDescent="0.2">
      <c r="B908" s="164"/>
    </row>
    <row r="909" spans="2:2" x14ac:dyDescent="0.2">
      <c r="B909" s="164"/>
    </row>
    <row r="910" spans="2:2" x14ac:dyDescent="0.2">
      <c r="B910" s="164"/>
    </row>
    <row r="911" spans="2:2" x14ac:dyDescent="0.2">
      <c r="B911" s="164"/>
    </row>
    <row r="912" spans="2:2" x14ac:dyDescent="0.2">
      <c r="B912" s="164"/>
    </row>
    <row r="913" spans="2:2" x14ac:dyDescent="0.2">
      <c r="B913" s="164"/>
    </row>
    <row r="914" spans="2:2" x14ac:dyDescent="0.2">
      <c r="B914" s="164"/>
    </row>
    <row r="915" spans="2:2" x14ac:dyDescent="0.2">
      <c r="B915" s="164"/>
    </row>
    <row r="916" spans="2:2" x14ac:dyDescent="0.2">
      <c r="B916" s="164"/>
    </row>
    <row r="917" spans="2:2" x14ac:dyDescent="0.2">
      <c r="B917" s="164"/>
    </row>
    <row r="918" spans="2:2" x14ac:dyDescent="0.2">
      <c r="B918" s="164"/>
    </row>
    <row r="919" spans="2:2" x14ac:dyDescent="0.2">
      <c r="B919" s="164"/>
    </row>
    <row r="920" spans="2:2" x14ac:dyDescent="0.2">
      <c r="B920" s="164"/>
    </row>
    <row r="921" spans="2:2" x14ac:dyDescent="0.2">
      <c r="B921" s="164"/>
    </row>
    <row r="922" spans="2:2" x14ac:dyDescent="0.2">
      <c r="B922" s="164"/>
    </row>
    <row r="923" spans="2:2" x14ac:dyDescent="0.2">
      <c r="B923" s="164"/>
    </row>
    <row r="924" spans="2:2" x14ac:dyDescent="0.2">
      <c r="B924" s="164"/>
    </row>
    <row r="925" spans="2:2" x14ac:dyDescent="0.2">
      <c r="B925" s="164"/>
    </row>
    <row r="926" spans="2:2" x14ac:dyDescent="0.2">
      <c r="B926" s="164"/>
    </row>
    <row r="927" spans="2:2" x14ac:dyDescent="0.2">
      <c r="B927" s="164"/>
    </row>
    <row r="928" spans="2:2" x14ac:dyDescent="0.2">
      <c r="B928" s="164"/>
    </row>
    <row r="929" spans="2:2" x14ac:dyDescent="0.2">
      <c r="B929" s="164"/>
    </row>
    <row r="930" spans="2:2" x14ac:dyDescent="0.2">
      <c r="B930" s="164"/>
    </row>
    <row r="931" spans="2:2" x14ac:dyDescent="0.2">
      <c r="B931" s="164"/>
    </row>
    <row r="932" spans="2:2" x14ac:dyDescent="0.2">
      <c r="B932" s="164"/>
    </row>
    <row r="933" spans="2:2" x14ac:dyDescent="0.2">
      <c r="B933" s="164"/>
    </row>
    <row r="934" spans="2:2" x14ac:dyDescent="0.2">
      <c r="B934" s="164"/>
    </row>
    <row r="935" spans="2:2" x14ac:dyDescent="0.2">
      <c r="B935" s="164"/>
    </row>
    <row r="936" spans="2:2" x14ac:dyDescent="0.2">
      <c r="B936" s="164"/>
    </row>
    <row r="937" spans="2:2" x14ac:dyDescent="0.2">
      <c r="B937" s="164"/>
    </row>
    <row r="938" spans="2:2" x14ac:dyDescent="0.2">
      <c r="B938" s="164"/>
    </row>
    <row r="939" spans="2:2" x14ac:dyDescent="0.2">
      <c r="B939" s="164"/>
    </row>
    <row r="940" spans="2:2" x14ac:dyDescent="0.2">
      <c r="B940" s="164"/>
    </row>
    <row r="941" spans="2:2" x14ac:dyDescent="0.2">
      <c r="B941" s="164"/>
    </row>
    <row r="942" spans="2:2" x14ac:dyDescent="0.2">
      <c r="B942" s="164"/>
    </row>
    <row r="943" spans="2:2" x14ac:dyDescent="0.2">
      <c r="B943" s="164"/>
    </row>
    <row r="944" spans="2:2" x14ac:dyDescent="0.2">
      <c r="B944" s="164"/>
    </row>
    <row r="945" spans="2:2" x14ac:dyDescent="0.2">
      <c r="B945" s="164"/>
    </row>
    <row r="946" spans="2:2" x14ac:dyDescent="0.2">
      <c r="B946" s="164"/>
    </row>
    <row r="947" spans="2:2" x14ac:dyDescent="0.2">
      <c r="B947" s="164"/>
    </row>
    <row r="948" spans="2:2" x14ac:dyDescent="0.2">
      <c r="B948" s="164"/>
    </row>
    <row r="949" spans="2:2" x14ac:dyDescent="0.2">
      <c r="B949" s="164"/>
    </row>
    <row r="950" spans="2:2" x14ac:dyDescent="0.2">
      <c r="B950" s="164"/>
    </row>
    <row r="951" spans="2:2" x14ac:dyDescent="0.2">
      <c r="B951" s="164"/>
    </row>
    <row r="952" spans="2:2" x14ac:dyDescent="0.2">
      <c r="B952" s="164"/>
    </row>
    <row r="953" spans="2:2" x14ac:dyDescent="0.2">
      <c r="B953" s="164"/>
    </row>
    <row r="954" spans="2:2" x14ac:dyDescent="0.2">
      <c r="B954" s="164"/>
    </row>
    <row r="955" spans="2:2" x14ac:dyDescent="0.2">
      <c r="B955" s="164"/>
    </row>
    <row r="956" spans="2:2" x14ac:dyDescent="0.2">
      <c r="B956" s="164"/>
    </row>
    <row r="957" spans="2:2" x14ac:dyDescent="0.2">
      <c r="B957" s="164"/>
    </row>
    <row r="958" spans="2:2" x14ac:dyDescent="0.2">
      <c r="B958" s="164"/>
    </row>
    <row r="959" spans="2:2" x14ac:dyDescent="0.2">
      <c r="B959" s="164"/>
    </row>
    <row r="960" spans="2:2" x14ac:dyDescent="0.2">
      <c r="B960" s="164"/>
    </row>
    <row r="961" spans="2:2" x14ac:dyDescent="0.2">
      <c r="B961" s="164"/>
    </row>
    <row r="962" spans="2:2" x14ac:dyDescent="0.2">
      <c r="B962" s="164"/>
    </row>
    <row r="963" spans="2:2" x14ac:dyDescent="0.2">
      <c r="B963" s="164"/>
    </row>
    <row r="964" spans="2:2" x14ac:dyDescent="0.2">
      <c r="B964" s="164"/>
    </row>
    <row r="965" spans="2:2" x14ac:dyDescent="0.2">
      <c r="B965" s="164"/>
    </row>
    <row r="966" spans="2:2" x14ac:dyDescent="0.2">
      <c r="B966" s="164"/>
    </row>
    <row r="967" spans="2:2" x14ac:dyDescent="0.2">
      <c r="B967" s="164"/>
    </row>
    <row r="968" spans="2:2" x14ac:dyDescent="0.2">
      <c r="B968" s="164"/>
    </row>
    <row r="969" spans="2:2" x14ac:dyDescent="0.2">
      <c r="B969" s="164"/>
    </row>
    <row r="970" spans="2:2" x14ac:dyDescent="0.2">
      <c r="B970" s="164"/>
    </row>
    <row r="971" spans="2:2" x14ac:dyDescent="0.2">
      <c r="B971" s="164"/>
    </row>
    <row r="972" spans="2:2" x14ac:dyDescent="0.2">
      <c r="B972" s="164"/>
    </row>
    <row r="973" spans="2:2" x14ac:dyDescent="0.2">
      <c r="B973" s="164"/>
    </row>
    <row r="974" spans="2:2" x14ac:dyDescent="0.2">
      <c r="B974" s="164"/>
    </row>
    <row r="975" spans="2:2" x14ac:dyDescent="0.2">
      <c r="B975" s="164"/>
    </row>
    <row r="976" spans="2:2" x14ac:dyDescent="0.2">
      <c r="B976" s="164"/>
    </row>
    <row r="977" spans="2:2" x14ac:dyDescent="0.2">
      <c r="B977" s="164"/>
    </row>
    <row r="978" spans="2:2" x14ac:dyDescent="0.2">
      <c r="B978" s="164"/>
    </row>
    <row r="979" spans="2:2" x14ac:dyDescent="0.2">
      <c r="B979" s="164"/>
    </row>
    <row r="980" spans="2:2" x14ac:dyDescent="0.2">
      <c r="B980" s="164"/>
    </row>
    <row r="981" spans="2:2" x14ac:dyDescent="0.2">
      <c r="B981" s="164"/>
    </row>
    <row r="982" spans="2:2" x14ac:dyDescent="0.2">
      <c r="B982" s="164"/>
    </row>
    <row r="983" spans="2:2" x14ac:dyDescent="0.2">
      <c r="B983" s="164"/>
    </row>
    <row r="984" spans="2:2" x14ac:dyDescent="0.2">
      <c r="B984" s="164"/>
    </row>
    <row r="985" spans="2:2" x14ac:dyDescent="0.2">
      <c r="B985" s="164"/>
    </row>
    <row r="986" spans="2:2" x14ac:dyDescent="0.2">
      <c r="B986" s="164"/>
    </row>
    <row r="987" spans="2:2" x14ac:dyDescent="0.2">
      <c r="B987" s="164"/>
    </row>
    <row r="988" spans="2:2" x14ac:dyDescent="0.2">
      <c r="B988" s="164"/>
    </row>
    <row r="989" spans="2:2" x14ac:dyDescent="0.2">
      <c r="B989" s="164"/>
    </row>
    <row r="990" spans="2:2" x14ac:dyDescent="0.2">
      <c r="B990" s="164"/>
    </row>
    <row r="991" spans="2:2" x14ac:dyDescent="0.2">
      <c r="B991" s="164"/>
    </row>
    <row r="992" spans="2:2" x14ac:dyDescent="0.2">
      <c r="B992" s="164"/>
    </row>
    <row r="993" spans="2:2" x14ac:dyDescent="0.2">
      <c r="B993" s="164"/>
    </row>
    <row r="994" spans="2:2" x14ac:dyDescent="0.2">
      <c r="B994" s="164"/>
    </row>
    <row r="995" spans="2:2" x14ac:dyDescent="0.2">
      <c r="B995" s="164"/>
    </row>
    <row r="996" spans="2:2" x14ac:dyDescent="0.2">
      <c r="B996" s="164"/>
    </row>
    <row r="997" spans="2:2" x14ac:dyDescent="0.2">
      <c r="B997" s="164"/>
    </row>
    <row r="998" spans="2:2" x14ac:dyDescent="0.2">
      <c r="B998" s="164"/>
    </row>
    <row r="999" spans="2:2" x14ac:dyDescent="0.2">
      <c r="B999" s="164"/>
    </row>
    <row r="1000" spans="2:2" x14ac:dyDescent="0.2">
      <c r="B1000" s="164"/>
    </row>
    <row r="1001" spans="2:2" x14ac:dyDescent="0.2">
      <c r="B1001" s="164"/>
    </row>
    <row r="1002" spans="2:2" x14ac:dyDescent="0.2">
      <c r="B1002" s="164"/>
    </row>
    <row r="1003" spans="2:2" x14ac:dyDescent="0.2">
      <c r="B1003" s="164"/>
    </row>
    <row r="1004" spans="2:2" x14ac:dyDescent="0.2">
      <c r="B1004" s="164"/>
    </row>
    <row r="1005" spans="2:2" x14ac:dyDescent="0.2">
      <c r="B1005" s="164"/>
    </row>
    <row r="1006" spans="2:2" x14ac:dyDescent="0.2">
      <c r="B1006" s="164"/>
    </row>
    <row r="1007" spans="2:2" x14ac:dyDescent="0.2">
      <c r="B1007" s="164"/>
    </row>
    <row r="1008" spans="2:2" x14ac:dyDescent="0.2">
      <c r="B1008" s="164"/>
    </row>
    <row r="1009" spans="2:2" x14ac:dyDescent="0.2">
      <c r="B1009" s="164"/>
    </row>
    <row r="1010" spans="2:2" x14ac:dyDescent="0.2">
      <c r="B1010" s="164"/>
    </row>
    <row r="1011" spans="2:2" x14ac:dyDescent="0.2">
      <c r="B1011" s="164"/>
    </row>
    <row r="1012" spans="2:2" x14ac:dyDescent="0.2">
      <c r="B1012" s="164"/>
    </row>
    <row r="1013" spans="2:2" x14ac:dyDescent="0.2">
      <c r="B1013" s="164"/>
    </row>
    <row r="1014" spans="2:2" x14ac:dyDescent="0.2">
      <c r="B1014" s="164"/>
    </row>
    <row r="1015" spans="2:2" x14ac:dyDescent="0.2">
      <c r="B1015" s="164"/>
    </row>
    <row r="1016" spans="2:2" x14ac:dyDescent="0.2">
      <c r="B1016" s="164"/>
    </row>
    <row r="1017" spans="2:2" x14ac:dyDescent="0.2">
      <c r="B1017" s="164"/>
    </row>
    <row r="1018" spans="2:2" x14ac:dyDescent="0.2">
      <c r="B1018" s="164"/>
    </row>
    <row r="1019" spans="2:2" x14ac:dyDescent="0.2">
      <c r="B1019" s="164"/>
    </row>
    <row r="1020" spans="2:2" x14ac:dyDescent="0.2">
      <c r="B1020" s="164"/>
    </row>
    <row r="1021" spans="2:2" x14ac:dyDescent="0.2">
      <c r="B1021" s="164"/>
    </row>
    <row r="1022" spans="2:2" x14ac:dyDescent="0.2">
      <c r="B1022" s="164"/>
    </row>
    <row r="1023" spans="2:2" x14ac:dyDescent="0.2">
      <c r="B1023" s="164"/>
    </row>
    <row r="1024" spans="2:2" x14ac:dyDescent="0.2">
      <c r="B1024" s="164"/>
    </row>
    <row r="1025" spans="2:2" x14ac:dyDescent="0.2">
      <c r="B1025" s="164"/>
    </row>
    <row r="1026" spans="2:2" x14ac:dyDescent="0.2">
      <c r="B1026" s="164"/>
    </row>
    <row r="1027" spans="2:2" x14ac:dyDescent="0.2">
      <c r="B1027" s="164"/>
    </row>
    <row r="1028" spans="2:2" x14ac:dyDescent="0.2">
      <c r="B1028" s="164"/>
    </row>
    <row r="1029" spans="2:2" x14ac:dyDescent="0.2">
      <c r="B1029" s="164"/>
    </row>
    <row r="1030" spans="2:2" x14ac:dyDescent="0.2">
      <c r="B1030" s="164"/>
    </row>
    <row r="1031" spans="2:2" x14ac:dyDescent="0.2">
      <c r="B1031" s="164"/>
    </row>
    <row r="1032" spans="2:2" x14ac:dyDescent="0.2">
      <c r="B1032" s="164"/>
    </row>
    <row r="1033" spans="2:2" x14ac:dyDescent="0.2">
      <c r="B1033" s="164"/>
    </row>
    <row r="1034" spans="2:2" x14ac:dyDescent="0.2">
      <c r="B1034" s="164"/>
    </row>
    <row r="1035" spans="2:2" x14ac:dyDescent="0.2">
      <c r="B1035" s="164"/>
    </row>
    <row r="1036" spans="2:2" x14ac:dyDescent="0.2">
      <c r="B1036" s="164"/>
    </row>
    <row r="1037" spans="2:2" x14ac:dyDescent="0.2">
      <c r="B1037" s="164"/>
    </row>
    <row r="1038" spans="2:2" x14ac:dyDescent="0.2">
      <c r="B1038" s="164"/>
    </row>
    <row r="1039" spans="2:2" x14ac:dyDescent="0.2">
      <c r="B1039" s="164"/>
    </row>
    <row r="1040" spans="2:2" x14ac:dyDescent="0.2">
      <c r="B1040" s="164"/>
    </row>
    <row r="1041" spans="2:2" x14ac:dyDescent="0.2">
      <c r="B1041" s="164"/>
    </row>
    <row r="1042" spans="2:2" x14ac:dyDescent="0.2">
      <c r="B1042" s="164"/>
    </row>
    <row r="1043" spans="2:2" x14ac:dyDescent="0.2">
      <c r="B1043" s="164"/>
    </row>
    <row r="1044" spans="2:2" x14ac:dyDescent="0.2">
      <c r="B1044" s="164"/>
    </row>
    <row r="1045" spans="2:2" x14ac:dyDescent="0.2">
      <c r="B1045" s="164"/>
    </row>
    <row r="1046" spans="2:2" x14ac:dyDescent="0.2">
      <c r="B1046" s="164"/>
    </row>
    <row r="1047" spans="2:2" x14ac:dyDescent="0.2">
      <c r="B1047" s="164"/>
    </row>
    <row r="1048" spans="2:2" x14ac:dyDescent="0.2">
      <c r="B1048" s="164"/>
    </row>
    <row r="1049" spans="2:2" x14ac:dyDescent="0.2">
      <c r="B1049" s="164"/>
    </row>
    <row r="1050" spans="2:2" x14ac:dyDescent="0.2">
      <c r="B1050" s="164"/>
    </row>
    <row r="1051" spans="2:2" x14ac:dyDescent="0.2">
      <c r="B1051" s="164"/>
    </row>
    <row r="1052" spans="2:2" x14ac:dyDescent="0.2">
      <c r="B1052" s="164"/>
    </row>
    <row r="1053" spans="2:2" x14ac:dyDescent="0.2">
      <c r="B1053" s="164"/>
    </row>
    <row r="1054" spans="2:2" x14ac:dyDescent="0.2">
      <c r="B1054" s="164"/>
    </row>
    <row r="1055" spans="2:2" x14ac:dyDescent="0.2">
      <c r="B1055" s="164"/>
    </row>
    <row r="1056" spans="2:2" x14ac:dyDescent="0.2">
      <c r="B1056" s="164"/>
    </row>
    <row r="1057" spans="2:2" x14ac:dyDescent="0.2">
      <c r="B1057" s="164"/>
    </row>
    <row r="1058" spans="2:2" x14ac:dyDescent="0.2">
      <c r="B1058" s="164"/>
    </row>
    <row r="1059" spans="2:2" x14ac:dyDescent="0.2">
      <c r="B1059" s="164"/>
    </row>
    <row r="1060" spans="2:2" x14ac:dyDescent="0.2">
      <c r="B1060" s="164"/>
    </row>
    <row r="1061" spans="2:2" x14ac:dyDescent="0.2">
      <c r="B1061" s="164"/>
    </row>
    <row r="1062" spans="2:2" x14ac:dyDescent="0.2">
      <c r="B1062" s="164"/>
    </row>
    <row r="1063" spans="2:2" x14ac:dyDescent="0.2">
      <c r="B1063" s="164"/>
    </row>
    <row r="1064" spans="2:2" x14ac:dyDescent="0.2">
      <c r="B1064" s="164"/>
    </row>
    <row r="1065" spans="2:2" x14ac:dyDescent="0.2">
      <c r="B1065" s="164"/>
    </row>
    <row r="1066" spans="2:2" x14ac:dyDescent="0.2">
      <c r="B1066" s="164"/>
    </row>
    <row r="1067" spans="2:2" x14ac:dyDescent="0.2">
      <c r="B1067" s="164"/>
    </row>
    <row r="1068" spans="2:2" x14ac:dyDescent="0.2">
      <c r="B1068" s="164"/>
    </row>
    <row r="1069" spans="2:2" x14ac:dyDescent="0.2">
      <c r="B1069" s="164"/>
    </row>
    <row r="1070" spans="2:2" x14ac:dyDescent="0.2">
      <c r="B1070" s="164"/>
    </row>
    <row r="1071" spans="2:2" x14ac:dyDescent="0.2">
      <c r="B1071" s="164"/>
    </row>
    <row r="1072" spans="2:2" x14ac:dyDescent="0.2">
      <c r="B1072" s="164"/>
    </row>
    <row r="1073" spans="2:2" x14ac:dyDescent="0.2">
      <c r="B1073" s="164"/>
    </row>
    <row r="1074" spans="2:2" x14ac:dyDescent="0.2">
      <c r="B1074" s="164"/>
    </row>
    <row r="1075" spans="2:2" x14ac:dyDescent="0.2">
      <c r="B1075" s="164"/>
    </row>
    <row r="1076" spans="2:2" x14ac:dyDescent="0.2">
      <c r="B1076" s="164"/>
    </row>
    <row r="1077" spans="2:2" x14ac:dyDescent="0.2">
      <c r="B1077" s="164"/>
    </row>
    <row r="1078" spans="2:2" x14ac:dyDescent="0.2">
      <c r="B1078" s="164"/>
    </row>
    <row r="1079" spans="2:2" x14ac:dyDescent="0.2">
      <c r="B1079" s="164"/>
    </row>
    <row r="1080" spans="2:2" x14ac:dyDescent="0.2">
      <c r="B1080" s="164"/>
    </row>
    <row r="1081" spans="2:2" x14ac:dyDescent="0.2">
      <c r="B1081" s="164"/>
    </row>
    <row r="1082" spans="2:2" x14ac:dyDescent="0.2">
      <c r="B1082" s="164"/>
    </row>
    <row r="1083" spans="2:2" x14ac:dyDescent="0.2">
      <c r="B1083" s="164"/>
    </row>
    <row r="1084" spans="2:2" x14ac:dyDescent="0.2">
      <c r="B1084" s="164"/>
    </row>
    <row r="1085" spans="2:2" x14ac:dyDescent="0.2">
      <c r="B1085" s="164"/>
    </row>
    <row r="1086" spans="2:2" x14ac:dyDescent="0.2">
      <c r="B1086" s="164"/>
    </row>
    <row r="1087" spans="2:2" x14ac:dyDescent="0.2">
      <c r="B1087" s="164"/>
    </row>
    <row r="1088" spans="2:2" x14ac:dyDescent="0.2">
      <c r="B1088" s="164"/>
    </row>
    <row r="1089" spans="2:2" x14ac:dyDescent="0.2">
      <c r="B1089" s="164"/>
    </row>
    <row r="1090" spans="2:2" x14ac:dyDescent="0.2">
      <c r="B1090" s="164"/>
    </row>
    <row r="1091" spans="2:2" x14ac:dyDescent="0.2">
      <c r="B1091" s="164"/>
    </row>
    <row r="1092" spans="2:2" x14ac:dyDescent="0.2">
      <c r="B1092" s="164"/>
    </row>
    <row r="1093" spans="2:2" x14ac:dyDescent="0.2">
      <c r="B1093" s="164"/>
    </row>
    <row r="1094" spans="2:2" x14ac:dyDescent="0.2">
      <c r="B1094" s="164"/>
    </row>
    <row r="1095" spans="2:2" x14ac:dyDescent="0.2">
      <c r="B1095" s="164"/>
    </row>
    <row r="1096" spans="2:2" x14ac:dyDescent="0.2">
      <c r="B1096" s="164"/>
    </row>
    <row r="1097" spans="2:2" x14ac:dyDescent="0.2">
      <c r="B1097" s="164"/>
    </row>
    <row r="1098" spans="2:2" x14ac:dyDescent="0.2">
      <c r="B1098" s="164"/>
    </row>
    <row r="1099" spans="2:2" x14ac:dyDescent="0.2">
      <c r="B1099" s="164"/>
    </row>
    <row r="1100" spans="2:2" x14ac:dyDescent="0.2">
      <c r="B1100" s="164"/>
    </row>
    <row r="1101" spans="2:2" x14ac:dyDescent="0.2">
      <c r="B1101" s="164"/>
    </row>
    <row r="1102" spans="2:2" x14ac:dyDescent="0.2">
      <c r="B1102" s="164"/>
    </row>
    <row r="1103" spans="2:2" x14ac:dyDescent="0.2">
      <c r="B1103" s="164"/>
    </row>
    <row r="1104" spans="2:2" x14ac:dyDescent="0.2">
      <c r="B1104" s="164"/>
    </row>
    <row r="1105" spans="2:2" x14ac:dyDescent="0.2">
      <c r="B1105" s="164"/>
    </row>
    <row r="1106" spans="2:2" x14ac:dyDescent="0.2">
      <c r="B1106" s="164"/>
    </row>
    <row r="1107" spans="2:2" x14ac:dyDescent="0.2">
      <c r="B1107" s="164"/>
    </row>
    <row r="1108" spans="2:2" x14ac:dyDescent="0.2">
      <c r="B1108" s="164"/>
    </row>
    <row r="1109" spans="2:2" x14ac:dyDescent="0.2">
      <c r="B1109" s="164"/>
    </row>
    <row r="1110" spans="2:2" x14ac:dyDescent="0.2">
      <c r="B1110" s="164"/>
    </row>
    <row r="1111" spans="2:2" x14ac:dyDescent="0.2">
      <c r="B1111" s="164"/>
    </row>
    <row r="1112" spans="2:2" x14ac:dyDescent="0.2">
      <c r="B1112" s="164"/>
    </row>
    <row r="1113" spans="2:2" x14ac:dyDescent="0.2">
      <c r="B1113" s="164"/>
    </row>
    <row r="1114" spans="2:2" x14ac:dyDescent="0.2">
      <c r="B1114" s="164"/>
    </row>
    <row r="1115" spans="2:2" x14ac:dyDescent="0.2">
      <c r="B1115" s="164"/>
    </row>
    <row r="1116" spans="2:2" x14ac:dyDescent="0.2">
      <c r="B1116" s="164"/>
    </row>
    <row r="1117" spans="2:2" x14ac:dyDescent="0.2">
      <c r="B1117" s="164"/>
    </row>
    <row r="1118" spans="2:2" x14ac:dyDescent="0.2">
      <c r="B1118" s="164"/>
    </row>
    <row r="1119" spans="2:2" x14ac:dyDescent="0.2">
      <c r="B1119" s="164"/>
    </row>
    <row r="1120" spans="2:2" x14ac:dyDescent="0.2">
      <c r="B1120" s="164"/>
    </row>
    <row r="1121" spans="2:2" x14ac:dyDescent="0.2">
      <c r="B1121" s="164"/>
    </row>
    <row r="1122" spans="2:2" x14ac:dyDescent="0.2">
      <c r="B1122" s="164"/>
    </row>
    <row r="1123" spans="2:2" x14ac:dyDescent="0.2">
      <c r="B1123" s="164"/>
    </row>
    <row r="1124" spans="2:2" x14ac:dyDescent="0.2">
      <c r="B1124" s="164"/>
    </row>
    <row r="1125" spans="2:2" x14ac:dyDescent="0.2">
      <c r="B1125" s="164"/>
    </row>
    <row r="1126" spans="2:2" x14ac:dyDescent="0.2">
      <c r="B1126" s="164"/>
    </row>
    <row r="1127" spans="2:2" x14ac:dyDescent="0.2">
      <c r="B1127" s="164"/>
    </row>
    <row r="1128" spans="2:2" x14ac:dyDescent="0.2">
      <c r="B1128" s="164"/>
    </row>
    <row r="1129" spans="2:2" x14ac:dyDescent="0.2">
      <c r="B1129" s="164"/>
    </row>
    <row r="1130" spans="2:2" x14ac:dyDescent="0.2">
      <c r="B1130" s="164"/>
    </row>
    <row r="1131" spans="2:2" x14ac:dyDescent="0.2">
      <c r="B1131" s="164"/>
    </row>
    <row r="1132" spans="2:2" x14ac:dyDescent="0.2">
      <c r="B1132" s="164"/>
    </row>
    <row r="1133" spans="2:2" x14ac:dyDescent="0.2">
      <c r="B1133" s="164"/>
    </row>
    <row r="1134" spans="2:2" x14ac:dyDescent="0.2">
      <c r="B1134" s="164"/>
    </row>
    <row r="1135" spans="2:2" x14ac:dyDescent="0.2">
      <c r="B1135" s="164"/>
    </row>
    <row r="1136" spans="2:2" x14ac:dyDescent="0.2">
      <c r="B1136" s="164"/>
    </row>
    <row r="1137" spans="2:2" x14ac:dyDescent="0.2">
      <c r="B1137" s="164"/>
    </row>
    <row r="1138" spans="2:2" x14ac:dyDescent="0.2">
      <c r="B1138" s="164"/>
    </row>
    <row r="1139" spans="2:2" x14ac:dyDescent="0.2">
      <c r="B1139" s="164"/>
    </row>
    <row r="1140" spans="2:2" x14ac:dyDescent="0.2">
      <c r="B1140" s="164"/>
    </row>
    <row r="1141" spans="2:2" x14ac:dyDescent="0.2">
      <c r="B1141" s="164"/>
    </row>
    <row r="1142" spans="2:2" x14ac:dyDescent="0.2">
      <c r="B1142" s="164"/>
    </row>
    <row r="1143" spans="2:2" x14ac:dyDescent="0.2">
      <c r="B1143" s="164"/>
    </row>
    <row r="1144" spans="2:2" x14ac:dyDescent="0.2">
      <c r="B1144" s="164"/>
    </row>
    <row r="1145" spans="2:2" x14ac:dyDescent="0.2">
      <c r="B1145" s="164"/>
    </row>
    <row r="1146" spans="2:2" x14ac:dyDescent="0.2">
      <c r="B1146" s="164"/>
    </row>
    <row r="1147" spans="2:2" x14ac:dyDescent="0.2">
      <c r="B1147" s="164"/>
    </row>
    <row r="1148" spans="2:2" x14ac:dyDescent="0.2">
      <c r="B1148" s="164"/>
    </row>
    <row r="1149" spans="2:2" x14ac:dyDescent="0.2">
      <c r="B1149" s="164"/>
    </row>
    <row r="1150" spans="2:2" x14ac:dyDescent="0.2">
      <c r="B1150" s="164"/>
    </row>
    <row r="1151" spans="2:2" x14ac:dyDescent="0.2">
      <c r="B1151" s="164"/>
    </row>
    <row r="1152" spans="2:2" x14ac:dyDescent="0.2">
      <c r="B1152" s="164"/>
    </row>
    <row r="1153" spans="2:2" x14ac:dyDescent="0.2">
      <c r="B1153" s="164"/>
    </row>
    <row r="1154" spans="2:2" x14ac:dyDescent="0.2">
      <c r="B1154" s="164"/>
    </row>
    <row r="1155" spans="2:2" x14ac:dyDescent="0.2">
      <c r="B1155" s="164"/>
    </row>
    <row r="1156" spans="2:2" x14ac:dyDescent="0.2">
      <c r="B1156" s="164"/>
    </row>
    <row r="1157" spans="2:2" x14ac:dyDescent="0.2">
      <c r="B1157" s="164"/>
    </row>
    <row r="1158" spans="2:2" x14ac:dyDescent="0.2">
      <c r="B1158" s="164"/>
    </row>
    <row r="1159" spans="2:2" x14ac:dyDescent="0.2">
      <c r="B1159" s="164"/>
    </row>
    <row r="1160" spans="2:2" x14ac:dyDescent="0.2">
      <c r="B1160" s="164"/>
    </row>
    <row r="1161" spans="2:2" x14ac:dyDescent="0.2">
      <c r="B1161" s="164"/>
    </row>
    <row r="1162" spans="2:2" x14ac:dyDescent="0.2">
      <c r="B1162" s="164"/>
    </row>
    <row r="1163" spans="2:2" x14ac:dyDescent="0.2">
      <c r="B1163" s="164"/>
    </row>
    <row r="1164" spans="2:2" x14ac:dyDescent="0.2">
      <c r="B1164" s="164"/>
    </row>
    <row r="1165" spans="2:2" x14ac:dyDescent="0.2">
      <c r="B1165" s="164"/>
    </row>
    <row r="1166" spans="2:2" x14ac:dyDescent="0.2">
      <c r="B1166" s="164"/>
    </row>
    <row r="1167" spans="2:2" x14ac:dyDescent="0.2">
      <c r="B1167" s="164"/>
    </row>
    <row r="1168" spans="2:2" x14ac:dyDescent="0.2">
      <c r="B1168" s="164"/>
    </row>
    <row r="1169" spans="2:2" x14ac:dyDescent="0.2">
      <c r="B1169" s="164"/>
    </row>
    <row r="1170" spans="2:2" x14ac:dyDescent="0.2">
      <c r="B1170" s="164"/>
    </row>
    <row r="1171" spans="2:2" x14ac:dyDescent="0.2">
      <c r="B1171" s="164"/>
    </row>
    <row r="1172" spans="2:2" x14ac:dyDescent="0.2">
      <c r="B1172" s="164"/>
    </row>
    <row r="1173" spans="2:2" x14ac:dyDescent="0.2">
      <c r="B1173" s="164"/>
    </row>
    <row r="1174" spans="2:2" x14ac:dyDescent="0.2">
      <c r="B1174" s="164"/>
    </row>
    <row r="1175" spans="2:2" x14ac:dyDescent="0.2">
      <c r="B1175" s="164"/>
    </row>
    <row r="1176" spans="2:2" x14ac:dyDescent="0.2">
      <c r="B1176" s="164"/>
    </row>
    <row r="1177" spans="2:2" x14ac:dyDescent="0.2">
      <c r="B1177" s="164"/>
    </row>
    <row r="1178" spans="2:2" x14ac:dyDescent="0.2">
      <c r="B1178" s="164"/>
    </row>
    <row r="1179" spans="2:2" x14ac:dyDescent="0.2">
      <c r="B1179" s="164"/>
    </row>
    <row r="1180" spans="2:2" x14ac:dyDescent="0.2">
      <c r="B1180" s="164"/>
    </row>
    <row r="1181" spans="2:2" x14ac:dyDescent="0.2">
      <c r="B1181" s="164"/>
    </row>
    <row r="1182" spans="2:2" x14ac:dyDescent="0.2">
      <c r="B1182" s="164"/>
    </row>
    <row r="1183" spans="2:2" x14ac:dyDescent="0.2">
      <c r="B1183" s="164"/>
    </row>
    <row r="1184" spans="2:2" x14ac:dyDescent="0.2">
      <c r="B1184" s="164"/>
    </row>
    <row r="1185" spans="2:2" x14ac:dyDescent="0.2">
      <c r="B1185" s="164"/>
    </row>
    <row r="1186" spans="2:2" x14ac:dyDescent="0.2">
      <c r="B1186" s="164"/>
    </row>
    <row r="1187" spans="2:2" x14ac:dyDescent="0.2">
      <c r="B1187" s="164"/>
    </row>
    <row r="1188" spans="2:2" x14ac:dyDescent="0.2">
      <c r="B1188" s="164"/>
    </row>
    <row r="1189" spans="2:2" x14ac:dyDescent="0.2">
      <c r="B1189" s="164"/>
    </row>
    <row r="1190" spans="2:2" x14ac:dyDescent="0.2">
      <c r="B1190" s="164"/>
    </row>
    <row r="1191" spans="2:2" x14ac:dyDescent="0.2">
      <c r="B1191" s="164"/>
    </row>
    <row r="1192" spans="2:2" x14ac:dyDescent="0.2">
      <c r="B1192" s="164"/>
    </row>
    <row r="1193" spans="2:2" x14ac:dyDescent="0.2">
      <c r="B1193" s="164"/>
    </row>
    <row r="1194" spans="2:2" x14ac:dyDescent="0.2">
      <c r="B1194" s="164"/>
    </row>
    <row r="1195" spans="2:2" x14ac:dyDescent="0.2">
      <c r="B1195" s="164"/>
    </row>
    <row r="1196" spans="2:2" x14ac:dyDescent="0.2">
      <c r="B1196" s="164"/>
    </row>
    <row r="1197" spans="2:2" x14ac:dyDescent="0.2">
      <c r="B1197" s="164"/>
    </row>
    <row r="1198" spans="2:2" x14ac:dyDescent="0.2">
      <c r="B1198" s="164"/>
    </row>
    <row r="1199" spans="2:2" x14ac:dyDescent="0.2">
      <c r="B1199" s="164"/>
    </row>
    <row r="1200" spans="2:2" x14ac:dyDescent="0.2">
      <c r="B1200" s="164"/>
    </row>
    <row r="1201" spans="2:2" x14ac:dyDescent="0.2">
      <c r="B1201" s="164"/>
    </row>
    <row r="1202" spans="2:2" x14ac:dyDescent="0.2">
      <c r="B1202" s="164"/>
    </row>
    <row r="1203" spans="2:2" x14ac:dyDescent="0.2">
      <c r="B1203" s="164"/>
    </row>
    <row r="1204" spans="2:2" x14ac:dyDescent="0.2">
      <c r="B1204" s="164"/>
    </row>
    <row r="1205" spans="2:2" x14ac:dyDescent="0.2">
      <c r="B1205" s="164"/>
    </row>
    <row r="1206" spans="2:2" x14ac:dyDescent="0.2">
      <c r="B1206" s="164"/>
    </row>
    <row r="1207" spans="2:2" x14ac:dyDescent="0.2">
      <c r="B1207" s="164"/>
    </row>
    <row r="1208" spans="2:2" x14ac:dyDescent="0.2">
      <c r="B1208" s="164"/>
    </row>
    <row r="1209" spans="2:2" x14ac:dyDescent="0.2">
      <c r="B1209" s="164"/>
    </row>
    <row r="1210" spans="2:2" x14ac:dyDescent="0.2">
      <c r="B1210" s="164"/>
    </row>
    <row r="1211" spans="2:2" x14ac:dyDescent="0.2">
      <c r="B1211" s="164"/>
    </row>
    <row r="1212" spans="2:2" x14ac:dyDescent="0.2">
      <c r="B1212" s="164"/>
    </row>
    <row r="1213" spans="2:2" x14ac:dyDescent="0.2">
      <c r="B1213" s="164"/>
    </row>
    <row r="1214" spans="2:2" x14ac:dyDescent="0.2">
      <c r="B1214" s="164"/>
    </row>
    <row r="1215" spans="2:2" x14ac:dyDescent="0.2">
      <c r="B1215" s="164"/>
    </row>
    <row r="1216" spans="2:2" x14ac:dyDescent="0.2">
      <c r="B1216" s="164"/>
    </row>
    <row r="1217" spans="2:2" x14ac:dyDescent="0.2">
      <c r="B1217" s="164"/>
    </row>
    <row r="1218" spans="2:2" x14ac:dyDescent="0.2">
      <c r="B1218" s="164"/>
    </row>
    <row r="1219" spans="2:2" x14ac:dyDescent="0.2">
      <c r="B1219" s="164"/>
    </row>
    <row r="1220" spans="2:2" x14ac:dyDescent="0.2">
      <c r="B1220" s="164"/>
    </row>
    <row r="1221" spans="2:2" x14ac:dyDescent="0.2">
      <c r="B1221" s="164"/>
    </row>
    <row r="1222" spans="2:2" x14ac:dyDescent="0.2">
      <c r="B1222" s="164"/>
    </row>
    <row r="1223" spans="2:2" x14ac:dyDescent="0.2">
      <c r="B1223" s="164"/>
    </row>
    <row r="1224" spans="2:2" x14ac:dyDescent="0.2">
      <c r="B1224" s="164"/>
    </row>
    <row r="1225" spans="2:2" x14ac:dyDescent="0.2">
      <c r="B1225" s="164"/>
    </row>
    <row r="1226" spans="2:2" x14ac:dyDescent="0.2">
      <c r="B1226" s="164"/>
    </row>
    <row r="1227" spans="2:2" x14ac:dyDescent="0.2">
      <c r="B1227" s="164"/>
    </row>
    <row r="1228" spans="2:2" x14ac:dyDescent="0.2">
      <c r="B1228" s="164"/>
    </row>
    <row r="1229" spans="2:2" x14ac:dyDescent="0.2">
      <c r="B1229" s="164"/>
    </row>
    <row r="1230" spans="2:2" x14ac:dyDescent="0.2">
      <c r="B1230" s="164"/>
    </row>
    <row r="1231" spans="2:2" x14ac:dyDescent="0.2">
      <c r="B1231" s="164"/>
    </row>
    <row r="1232" spans="2:2" x14ac:dyDescent="0.2">
      <c r="B1232" s="164"/>
    </row>
    <row r="1233" spans="2:2" x14ac:dyDescent="0.2">
      <c r="B1233" s="164"/>
    </row>
    <row r="1234" spans="2:2" x14ac:dyDescent="0.2">
      <c r="B1234" s="164"/>
    </row>
    <row r="1235" spans="2:2" x14ac:dyDescent="0.2">
      <c r="B1235" s="164"/>
    </row>
    <row r="1236" spans="2:2" x14ac:dyDescent="0.2">
      <c r="B1236" s="164"/>
    </row>
    <row r="1237" spans="2:2" x14ac:dyDescent="0.2">
      <c r="B1237" s="164"/>
    </row>
    <row r="1238" spans="2:2" x14ac:dyDescent="0.2">
      <c r="B1238" s="164"/>
    </row>
    <row r="1239" spans="2:2" x14ac:dyDescent="0.2">
      <c r="B1239" s="164"/>
    </row>
    <row r="1240" spans="2:2" x14ac:dyDescent="0.2">
      <c r="B1240" s="164"/>
    </row>
    <row r="1241" spans="2:2" x14ac:dyDescent="0.2">
      <c r="B1241" s="164"/>
    </row>
    <row r="1242" spans="2:2" x14ac:dyDescent="0.2">
      <c r="B1242" s="164"/>
    </row>
    <row r="1243" spans="2:2" x14ac:dyDescent="0.2">
      <c r="B1243" s="164"/>
    </row>
    <row r="1244" spans="2:2" x14ac:dyDescent="0.2">
      <c r="B1244" s="164"/>
    </row>
    <row r="1245" spans="2:2" x14ac:dyDescent="0.2">
      <c r="B1245" s="164"/>
    </row>
    <row r="1246" spans="2:2" x14ac:dyDescent="0.2">
      <c r="B1246" s="164"/>
    </row>
    <row r="1247" spans="2:2" x14ac:dyDescent="0.2">
      <c r="B1247" s="164"/>
    </row>
    <row r="1248" spans="2:2" x14ac:dyDescent="0.2">
      <c r="B1248" s="164"/>
    </row>
    <row r="1249" spans="2:2" x14ac:dyDescent="0.2">
      <c r="B1249" s="164"/>
    </row>
    <row r="1250" spans="2:2" x14ac:dyDescent="0.2">
      <c r="B1250" s="164"/>
    </row>
    <row r="1251" spans="2:2" x14ac:dyDescent="0.2">
      <c r="B1251" s="164"/>
    </row>
    <row r="1252" spans="2:2" x14ac:dyDescent="0.2">
      <c r="B1252" s="164"/>
    </row>
    <row r="1253" spans="2:2" x14ac:dyDescent="0.2">
      <c r="B1253" s="164"/>
    </row>
    <row r="1254" spans="2:2" x14ac:dyDescent="0.2">
      <c r="B1254" s="164"/>
    </row>
    <row r="1255" spans="2:2" x14ac:dyDescent="0.2">
      <c r="B1255" s="164"/>
    </row>
    <row r="1256" spans="2:2" x14ac:dyDescent="0.2">
      <c r="B1256" s="164"/>
    </row>
    <row r="1257" spans="2:2" x14ac:dyDescent="0.2">
      <c r="B1257" s="164"/>
    </row>
    <row r="1258" spans="2:2" x14ac:dyDescent="0.2">
      <c r="B1258" s="164"/>
    </row>
    <row r="1259" spans="2:2" x14ac:dyDescent="0.2">
      <c r="B1259" s="164"/>
    </row>
    <row r="1260" spans="2:2" x14ac:dyDescent="0.2">
      <c r="B1260" s="164"/>
    </row>
    <row r="1261" spans="2:2" x14ac:dyDescent="0.2">
      <c r="B1261" s="164"/>
    </row>
    <row r="1262" spans="2:2" x14ac:dyDescent="0.2">
      <c r="B1262" s="164"/>
    </row>
    <row r="1263" spans="2:2" x14ac:dyDescent="0.2">
      <c r="B1263" s="164"/>
    </row>
    <row r="1264" spans="2:2" x14ac:dyDescent="0.2">
      <c r="B1264" s="164"/>
    </row>
    <row r="1265" spans="2:2" x14ac:dyDescent="0.2">
      <c r="B1265" s="164"/>
    </row>
    <row r="1266" spans="2:2" x14ac:dyDescent="0.2">
      <c r="B1266" s="164"/>
    </row>
    <row r="1267" spans="2:2" x14ac:dyDescent="0.2">
      <c r="B1267" s="164"/>
    </row>
    <row r="1268" spans="2:2" x14ac:dyDescent="0.2">
      <c r="B1268" s="164"/>
    </row>
    <row r="1269" spans="2:2" x14ac:dyDescent="0.2">
      <c r="B1269" s="164"/>
    </row>
    <row r="1270" spans="2:2" x14ac:dyDescent="0.2">
      <c r="B1270" s="164"/>
    </row>
    <row r="1271" spans="2:2" x14ac:dyDescent="0.2">
      <c r="B1271" s="164"/>
    </row>
    <row r="1272" spans="2:2" x14ac:dyDescent="0.2">
      <c r="B1272" s="164"/>
    </row>
    <row r="1273" spans="2:2" x14ac:dyDescent="0.2">
      <c r="B1273" s="164"/>
    </row>
    <row r="1274" spans="2:2" x14ac:dyDescent="0.2">
      <c r="B1274" s="164"/>
    </row>
    <row r="1275" spans="2:2" x14ac:dyDescent="0.2">
      <c r="B1275" s="164"/>
    </row>
    <row r="1276" spans="2:2" x14ac:dyDescent="0.2">
      <c r="B1276" s="164"/>
    </row>
    <row r="1277" spans="2:2" x14ac:dyDescent="0.2">
      <c r="B1277" s="164"/>
    </row>
    <row r="1278" spans="2:2" x14ac:dyDescent="0.2">
      <c r="B1278" s="164"/>
    </row>
    <row r="1279" spans="2:2" x14ac:dyDescent="0.2">
      <c r="B1279" s="164"/>
    </row>
    <row r="1280" spans="2:2" x14ac:dyDescent="0.2">
      <c r="B1280" s="164"/>
    </row>
    <row r="1281" spans="2:2" x14ac:dyDescent="0.2">
      <c r="B1281" s="164"/>
    </row>
    <row r="1282" spans="2:2" x14ac:dyDescent="0.2">
      <c r="B1282" s="164"/>
    </row>
    <row r="1283" spans="2:2" x14ac:dyDescent="0.2">
      <c r="B1283" s="164"/>
    </row>
    <row r="1284" spans="2:2" x14ac:dyDescent="0.2">
      <c r="B1284" s="164"/>
    </row>
    <row r="1285" spans="2:2" x14ac:dyDescent="0.2">
      <c r="B1285" s="164"/>
    </row>
    <row r="1286" spans="2:2" x14ac:dyDescent="0.2">
      <c r="B1286" s="164"/>
    </row>
    <row r="1287" spans="2:2" x14ac:dyDescent="0.2">
      <c r="B1287" s="164"/>
    </row>
    <row r="1288" spans="2:2" x14ac:dyDescent="0.2">
      <c r="B1288" s="164"/>
    </row>
    <row r="1289" spans="2:2" x14ac:dyDescent="0.2">
      <c r="B1289" s="164"/>
    </row>
    <row r="1290" spans="2:2" x14ac:dyDescent="0.2">
      <c r="B1290" s="164"/>
    </row>
    <row r="1291" spans="2:2" x14ac:dyDescent="0.2">
      <c r="B1291" s="164"/>
    </row>
    <row r="1292" spans="2:2" x14ac:dyDescent="0.2">
      <c r="B1292" s="164"/>
    </row>
    <row r="1293" spans="2:2" x14ac:dyDescent="0.2">
      <c r="B1293" s="164"/>
    </row>
    <row r="1294" spans="2:2" x14ac:dyDescent="0.2">
      <c r="B1294" s="164"/>
    </row>
    <row r="1295" spans="2:2" x14ac:dyDescent="0.2">
      <c r="B1295" s="164"/>
    </row>
    <row r="1296" spans="2:2" x14ac:dyDescent="0.2">
      <c r="B1296" s="164"/>
    </row>
    <row r="1297" spans="2:2" x14ac:dyDescent="0.2">
      <c r="B1297" s="164"/>
    </row>
    <row r="1298" spans="2:2" x14ac:dyDescent="0.2">
      <c r="B1298" s="164"/>
    </row>
    <row r="1299" spans="2:2" x14ac:dyDescent="0.2">
      <c r="B1299" s="164"/>
    </row>
    <row r="1300" spans="2:2" x14ac:dyDescent="0.2">
      <c r="B1300" s="164"/>
    </row>
    <row r="1301" spans="2:2" x14ac:dyDescent="0.2">
      <c r="B1301" s="164"/>
    </row>
    <row r="1302" spans="2:2" x14ac:dyDescent="0.2">
      <c r="B1302" s="164"/>
    </row>
    <row r="1303" spans="2:2" x14ac:dyDescent="0.2">
      <c r="B1303" s="164"/>
    </row>
    <row r="1304" spans="2:2" x14ac:dyDescent="0.2">
      <c r="B1304" s="164"/>
    </row>
    <row r="1305" spans="2:2" x14ac:dyDescent="0.2">
      <c r="B1305" s="164"/>
    </row>
    <row r="1306" spans="2:2" x14ac:dyDescent="0.2">
      <c r="B1306" s="164"/>
    </row>
    <row r="1307" spans="2:2" x14ac:dyDescent="0.2">
      <c r="B1307" s="164"/>
    </row>
    <row r="1308" spans="2:2" x14ac:dyDescent="0.2">
      <c r="B1308" s="164"/>
    </row>
    <row r="1309" spans="2:2" x14ac:dyDescent="0.2">
      <c r="B1309" s="164"/>
    </row>
    <row r="1310" spans="2:2" x14ac:dyDescent="0.2">
      <c r="B1310" s="164"/>
    </row>
    <row r="1311" spans="2:2" x14ac:dyDescent="0.2">
      <c r="B1311" s="164"/>
    </row>
    <row r="1312" spans="2:2" x14ac:dyDescent="0.2">
      <c r="B1312" s="164"/>
    </row>
    <row r="1313" spans="2:2" x14ac:dyDescent="0.2">
      <c r="B1313" s="164"/>
    </row>
    <row r="1314" spans="2:2" x14ac:dyDescent="0.2">
      <c r="B1314" s="164"/>
    </row>
    <row r="1315" spans="2:2" x14ac:dyDescent="0.2">
      <c r="B1315" s="164"/>
    </row>
    <row r="1316" spans="2:2" x14ac:dyDescent="0.2">
      <c r="B1316" s="164"/>
    </row>
    <row r="1317" spans="2:2" x14ac:dyDescent="0.2">
      <c r="B1317" s="164"/>
    </row>
    <row r="1318" spans="2:2" x14ac:dyDescent="0.2">
      <c r="B1318" s="164"/>
    </row>
    <row r="1319" spans="2:2" x14ac:dyDescent="0.2">
      <c r="B1319" s="164"/>
    </row>
    <row r="1320" spans="2:2" x14ac:dyDescent="0.2">
      <c r="B1320" s="164"/>
    </row>
    <row r="1321" spans="2:2" x14ac:dyDescent="0.2">
      <c r="B1321" s="164"/>
    </row>
    <row r="1322" spans="2:2" x14ac:dyDescent="0.2">
      <c r="B1322" s="164"/>
    </row>
    <row r="1323" spans="2:2" x14ac:dyDescent="0.2">
      <c r="B1323" s="164"/>
    </row>
    <row r="1324" spans="2:2" x14ac:dyDescent="0.2">
      <c r="B1324" s="164"/>
    </row>
    <row r="1325" spans="2:2" x14ac:dyDescent="0.2">
      <c r="B1325" s="164"/>
    </row>
    <row r="1326" spans="2:2" x14ac:dyDescent="0.2">
      <c r="B1326" s="164"/>
    </row>
    <row r="1327" spans="2:2" x14ac:dyDescent="0.2">
      <c r="B1327" s="164"/>
    </row>
    <row r="1328" spans="2:2" x14ac:dyDescent="0.2">
      <c r="B1328" s="164"/>
    </row>
    <row r="1329" spans="2:2" x14ac:dyDescent="0.2">
      <c r="B1329" s="164"/>
    </row>
    <row r="1330" spans="2:2" x14ac:dyDescent="0.2">
      <c r="B1330" s="164"/>
    </row>
    <row r="1331" spans="2:2" x14ac:dyDescent="0.2">
      <c r="B1331" s="164"/>
    </row>
    <row r="1332" spans="2:2" x14ac:dyDescent="0.2">
      <c r="B1332" s="164"/>
    </row>
    <row r="1333" spans="2:2" x14ac:dyDescent="0.2">
      <c r="B1333" s="164"/>
    </row>
    <row r="1334" spans="2:2" x14ac:dyDescent="0.2">
      <c r="B1334" s="164"/>
    </row>
    <row r="1335" spans="2:2" x14ac:dyDescent="0.2">
      <c r="B1335" s="164"/>
    </row>
    <row r="1336" spans="2:2" x14ac:dyDescent="0.2">
      <c r="B1336" s="164"/>
    </row>
    <row r="1337" spans="2:2" x14ac:dyDescent="0.2">
      <c r="B1337" s="164"/>
    </row>
    <row r="1338" spans="2:2" x14ac:dyDescent="0.2">
      <c r="B1338" s="164"/>
    </row>
    <row r="1339" spans="2:2" x14ac:dyDescent="0.2">
      <c r="B1339" s="164"/>
    </row>
    <row r="1340" spans="2:2" x14ac:dyDescent="0.2">
      <c r="B1340" s="164"/>
    </row>
    <row r="1341" spans="2:2" x14ac:dyDescent="0.2">
      <c r="B1341" s="164"/>
    </row>
    <row r="1342" spans="2:2" x14ac:dyDescent="0.2">
      <c r="B1342" s="164"/>
    </row>
    <row r="1343" spans="2:2" x14ac:dyDescent="0.2">
      <c r="B1343" s="164"/>
    </row>
    <row r="1344" spans="2:2" x14ac:dyDescent="0.2">
      <c r="B1344" s="164"/>
    </row>
    <row r="1345" spans="2:2" x14ac:dyDescent="0.2">
      <c r="B1345" s="164"/>
    </row>
    <row r="1346" spans="2:2" x14ac:dyDescent="0.2">
      <c r="B1346" s="164"/>
    </row>
    <row r="1347" spans="2:2" x14ac:dyDescent="0.2">
      <c r="B1347" s="164"/>
    </row>
    <row r="1348" spans="2:2" x14ac:dyDescent="0.2">
      <c r="B1348" s="164"/>
    </row>
    <row r="1349" spans="2:2" x14ac:dyDescent="0.2">
      <c r="B1349" s="164"/>
    </row>
    <row r="1350" spans="2:2" x14ac:dyDescent="0.2">
      <c r="B1350" s="164"/>
    </row>
    <row r="1351" spans="2:2" x14ac:dyDescent="0.2">
      <c r="B1351" s="164"/>
    </row>
    <row r="1352" spans="2:2" x14ac:dyDescent="0.2">
      <c r="B1352" s="164"/>
    </row>
    <row r="1353" spans="2:2" x14ac:dyDescent="0.2">
      <c r="B1353" s="164"/>
    </row>
    <row r="1354" spans="2:2" x14ac:dyDescent="0.2">
      <c r="B1354" s="164"/>
    </row>
    <row r="1355" spans="2:2" x14ac:dyDescent="0.2">
      <c r="B1355" s="164"/>
    </row>
    <row r="1356" spans="2:2" x14ac:dyDescent="0.2">
      <c r="B1356" s="164"/>
    </row>
    <row r="1357" spans="2:2" x14ac:dyDescent="0.2">
      <c r="B1357" s="164"/>
    </row>
    <row r="1358" spans="2:2" x14ac:dyDescent="0.2">
      <c r="B1358" s="164"/>
    </row>
    <row r="1359" spans="2:2" x14ac:dyDescent="0.2">
      <c r="B1359" s="164"/>
    </row>
    <row r="1360" spans="2:2" x14ac:dyDescent="0.2">
      <c r="B1360" s="164"/>
    </row>
    <row r="1361" spans="2:2" x14ac:dyDescent="0.2">
      <c r="B1361" s="164"/>
    </row>
    <row r="1362" spans="2:2" x14ac:dyDescent="0.2">
      <c r="B1362" s="164"/>
    </row>
    <row r="1363" spans="2:2" x14ac:dyDescent="0.2">
      <c r="B1363" s="164"/>
    </row>
    <row r="1364" spans="2:2" x14ac:dyDescent="0.2">
      <c r="B1364" s="164"/>
    </row>
    <row r="1365" spans="2:2" x14ac:dyDescent="0.2">
      <c r="B1365" s="164"/>
    </row>
    <row r="1366" spans="2:2" x14ac:dyDescent="0.2">
      <c r="B1366" s="164"/>
    </row>
    <row r="1367" spans="2:2" x14ac:dyDescent="0.2">
      <c r="B1367" s="164"/>
    </row>
    <row r="1368" spans="2:2" x14ac:dyDescent="0.2">
      <c r="B1368" s="164"/>
    </row>
    <row r="1369" spans="2:2" x14ac:dyDescent="0.2">
      <c r="B1369" s="164"/>
    </row>
    <row r="1370" spans="2:2" x14ac:dyDescent="0.2">
      <c r="B1370" s="164"/>
    </row>
    <row r="1371" spans="2:2" x14ac:dyDescent="0.2">
      <c r="B1371" s="164"/>
    </row>
    <row r="1372" spans="2:2" x14ac:dyDescent="0.2">
      <c r="B1372" s="164"/>
    </row>
    <row r="1373" spans="2:2" x14ac:dyDescent="0.2">
      <c r="B1373" s="164"/>
    </row>
    <row r="1374" spans="2:2" x14ac:dyDescent="0.2">
      <c r="B1374" s="164"/>
    </row>
    <row r="1375" spans="2:2" x14ac:dyDescent="0.2">
      <c r="B1375" s="164"/>
    </row>
    <row r="1376" spans="2:2" x14ac:dyDescent="0.2">
      <c r="B1376" s="164"/>
    </row>
    <row r="1377" spans="2:2" x14ac:dyDescent="0.2">
      <c r="B1377" s="164"/>
    </row>
    <row r="1378" spans="2:2" x14ac:dyDescent="0.2">
      <c r="B1378" s="164"/>
    </row>
    <row r="1379" spans="2:2" x14ac:dyDescent="0.2">
      <c r="B1379" s="164"/>
    </row>
    <row r="1380" spans="2:2" x14ac:dyDescent="0.2">
      <c r="B1380" s="164"/>
    </row>
    <row r="1381" spans="2:2" x14ac:dyDescent="0.2">
      <c r="B1381" s="164"/>
    </row>
    <row r="1382" spans="2:2" x14ac:dyDescent="0.2">
      <c r="B1382" s="164"/>
    </row>
    <row r="1383" spans="2:2" x14ac:dyDescent="0.2">
      <c r="B1383" s="164"/>
    </row>
    <row r="1384" spans="2:2" x14ac:dyDescent="0.2">
      <c r="B1384" s="164"/>
    </row>
    <row r="1385" spans="2:2" x14ac:dyDescent="0.2">
      <c r="B1385" s="164"/>
    </row>
    <row r="1386" spans="2:2" x14ac:dyDescent="0.2">
      <c r="B1386" s="164"/>
    </row>
    <row r="1387" spans="2:2" x14ac:dyDescent="0.2">
      <c r="B1387" s="164"/>
    </row>
    <row r="1388" spans="2:2" x14ac:dyDescent="0.2">
      <c r="B1388" s="164"/>
    </row>
    <row r="1389" spans="2:2" x14ac:dyDescent="0.2">
      <c r="B1389" s="164"/>
    </row>
    <row r="1390" spans="2:2" x14ac:dyDescent="0.2">
      <c r="B1390" s="164"/>
    </row>
    <row r="1391" spans="2:2" x14ac:dyDescent="0.2">
      <c r="B1391" s="164"/>
    </row>
    <row r="1392" spans="2:2" x14ac:dyDescent="0.2">
      <c r="B1392" s="164"/>
    </row>
    <row r="1393" spans="2:2" x14ac:dyDescent="0.2">
      <c r="B1393" s="164"/>
    </row>
    <row r="1394" spans="2:2" x14ac:dyDescent="0.2">
      <c r="B1394" s="164"/>
    </row>
    <row r="1395" spans="2:2" x14ac:dyDescent="0.2">
      <c r="B1395" s="164"/>
    </row>
    <row r="1396" spans="2:2" x14ac:dyDescent="0.2">
      <c r="B1396" s="164"/>
    </row>
    <row r="1397" spans="2:2" x14ac:dyDescent="0.2">
      <c r="B1397" s="164"/>
    </row>
    <row r="1398" spans="2:2" x14ac:dyDescent="0.2">
      <c r="B1398" s="164"/>
    </row>
    <row r="1399" spans="2:2" x14ac:dyDescent="0.2">
      <c r="B1399" s="164"/>
    </row>
    <row r="1400" spans="2:2" x14ac:dyDescent="0.2">
      <c r="B1400" s="164"/>
    </row>
    <row r="1401" spans="2:2" x14ac:dyDescent="0.2">
      <c r="B1401" s="164"/>
    </row>
    <row r="1402" spans="2:2" x14ac:dyDescent="0.2">
      <c r="B1402" s="164"/>
    </row>
    <row r="1403" spans="2:2" x14ac:dyDescent="0.2">
      <c r="B1403" s="164"/>
    </row>
    <row r="1404" spans="2:2" x14ac:dyDescent="0.2">
      <c r="B1404" s="164"/>
    </row>
    <row r="1405" spans="2:2" x14ac:dyDescent="0.2">
      <c r="B1405" s="164"/>
    </row>
    <row r="1406" spans="2:2" x14ac:dyDescent="0.2">
      <c r="B1406" s="164"/>
    </row>
    <row r="1407" spans="2:2" x14ac:dyDescent="0.2">
      <c r="B1407" s="164"/>
    </row>
    <row r="1408" spans="2:2" x14ac:dyDescent="0.2">
      <c r="B1408" s="164"/>
    </row>
    <row r="1409" spans="2:2" x14ac:dyDescent="0.2">
      <c r="B1409" s="164"/>
    </row>
    <row r="1410" spans="2:2" x14ac:dyDescent="0.2">
      <c r="B1410" s="164"/>
    </row>
    <row r="1411" spans="2:2" x14ac:dyDescent="0.2">
      <c r="B1411" s="164"/>
    </row>
    <row r="1412" spans="2:2" x14ac:dyDescent="0.2">
      <c r="B1412" s="164"/>
    </row>
    <row r="1413" spans="2:2" x14ac:dyDescent="0.2">
      <c r="B1413" s="164"/>
    </row>
    <row r="1414" spans="2:2" x14ac:dyDescent="0.2">
      <c r="B1414" s="164"/>
    </row>
    <row r="1415" spans="2:2" x14ac:dyDescent="0.2">
      <c r="B1415" s="164"/>
    </row>
    <row r="1416" spans="2:2" x14ac:dyDescent="0.2">
      <c r="B1416" s="164"/>
    </row>
    <row r="1417" spans="2:2" x14ac:dyDescent="0.2">
      <c r="B1417" s="164"/>
    </row>
    <row r="1418" spans="2:2" x14ac:dyDescent="0.2">
      <c r="B1418" s="164"/>
    </row>
    <row r="1419" spans="2:2" x14ac:dyDescent="0.2">
      <c r="B1419" s="164"/>
    </row>
    <row r="1420" spans="2:2" x14ac:dyDescent="0.2">
      <c r="B1420" s="164"/>
    </row>
    <row r="1421" spans="2:2" x14ac:dyDescent="0.2">
      <c r="B1421" s="164"/>
    </row>
    <row r="1422" spans="2:2" x14ac:dyDescent="0.2">
      <c r="B1422" s="164"/>
    </row>
    <row r="1423" spans="2:2" x14ac:dyDescent="0.2">
      <c r="B1423" s="164"/>
    </row>
    <row r="1424" spans="2:2" x14ac:dyDescent="0.2">
      <c r="B1424" s="164"/>
    </row>
    <row r="1425" spans="2:2" x14ac:dyDescent="0.2">
      <c r="B1425" s="164"/>
    </row>
    <row r="1426" spans="2:2" x14ac:dyDescent="0.2">
      <c r="B1426" s="164"/>
    </row>
    <row r="1427" spans="2:2" x14ac:dyDescent="0.2">
      <c r="B1427" s="164"/>
    </row>
    <row r="1428" spans="2:2" x14ac:dyDescent="0.2">
      <c r="B1428" s="164"/>
    </row>
    <row r="1429" spans="2:2" x14ac:dyDescent="0.2">
      <c r="B1429" s="164"/>
    </row>
    <row r="1430" spans="2:2" x14ac:dyDescent="0.2">
      <c r="B1430" s="164"/>
    </row>
    <row r="1431" spans="2:2" x14ac:dyDescent="0.2">
      <c r="B1431" s="164"/>
    </row>
    <row r="1432" spans="2:2" x14ac:dyDescent="0.2">
      <c r="B1432" s="164"/>
    </row>
    <row r="1433" spans="2:2" x14ac:dyDescent="0.2">
      <c r="B1433" s="164"/>
    </row>
    <row r="1434" spans="2:2" x14ac:dyDescent="0.2">
      <c r="B1434" s="164"/>
    </row>
    <row r="1435" spans="2:2" x14ac:dyDescent="0.2">
      <c r="B1435" s="164"/>
    </row>
    <row r="1436" spans="2:2" x14ac:dyDescent="0.2">
      <c r="B1436" s="164"/>
    </row>
    <row r="1437" spans="2:2" x14ac:dyDescent="0.2">
      <c r="B1437" s="164"/>
    </row>
    <row r="1438" spans="2:2" x14ac:dyDescent="0.2">
      <c r="B1438" s="164"/>
    </row>
    <row r="1439" spans="2:2" x14ac:dyDescent="0.2">
      <c r="B1439" s="164"/>
    </row>
    <row r="1440" spans="2:2" x14ac:dyDescent="0.2">
      <c r="B1440" s="164"/>
    </row>
    <row r="1441" spans="2:2" x14ac:dyDescent="0.2">
      <c r="B1441" s="164"/>
    </row>
    <row r="1442" spans="2:2" x14ac:dyDescent="0.2">
      <c r="B1442" s="164"/>
    </row>
    <row r="1443" spans="2:2" x14ac:dyDescent="0.2">
      <c r="B1443" s="164"/>
    </row>
    <row r="1444" spans="2:2" x14ac:dyDescent="0.2">
      <c r="B1444" s="164"/>
    </row>
    <row r="1445" spans="2:2" x14ac:dyDescent="0.2">
      <c r="B1445" s="164"/>
    </row>
    <row r="1446" spans="2:2" x14ac:dyDescent="0.2">
      <c r="B1446" s="164"/>
    </row>
    <row r="1447" spans="2:2" x14ac:dyDescent="0.2">
      <c r="B1447" s="164"/>
    </row>
    <row r="1448" spans="2:2" x14ac:dyDescent="0.2">
      <c r="B1448" s="164"/>
    </row>
    <row r="1449" spans="2:2" x14ac:dyDescent="0.2">
      <c r="B1449" s="164"/>
    </row>
    <row r="1450" spans="2:2" x14ac:dyDescent="0.2">
      <c r="B1450" s="164"/>
    </row>
    <row r="1451" spans="2:2" x14ac:dyDescent="0.2">
      <c r="B1451" s="164"/>
    </row>
    <row r="1452" spans="2:2" x14ac:dyDescent="0.2">
      <c r="B1452" s="164"/>
    </row>
    <row r="1453" spans="2:2" x14ac:dyDescent="0.2">
      <c r="B1453" s="164"/>
    </row>
    <row r="1454" spans="2:2" x14ac:dyDescent="0.2">
      <c r="B1454" s="164"/>
    </row>
    <row r="1455" spans="2:2" x14ac:dyDescent="0.2">
      <c r="B1455" s="164"/>
    </row>
    <row r="1456" spans="2:2" x14ac:dyDescent="0.2">
      <c r="B1456" s="164"/>
    </row>
    <row r="1457" spans="2:2" x14ac:dyDescent="0.2">
      <c r="B1457" s="164"/>
    </row>
    <row r="1458" spans="2:2" x14ac:dyDescent="0.2">
      <c r="B1458" s="164"/>
    </row>
    <row r="1459" spans="2:2" x14ac:dyDescent="0.2">
      <c r="B1459" s="164"/>
    </row>
    <row r="1460" spans="2:2" x14ac:dyDescent="0.2">
      <c r="B1460" s="164"/>
    </row>
    <row r="1461" spans="2:2" x14ac:dyDescent="0.2">
      <c r="B1461" s="164"/>
    </row>
    <row r="1462" spans="2:2" x14ac:dyDescent="0.2">
      <c r="B1462" s="164"/>
    </row>
    <row r="1463" spans="2:2" x14ac:dyDescent="0.2">
      <c r="B1463" s="164"/>
    </row>
    <row r="1464" spans="2:2" x14ac:dyDescent="0.2">
      <c r="B1464" s="164"/>
    </row>
    <row r="1465" spans="2:2" x14ac:dyDescent="0.2">
      <c r="B1465" s="164"/>
    </row>
    <row r="1466" spans="2:2" x14ac:dyDescent="0.2">
      <c r="B1466" s="164"/>
    </row>
    <row r="1467" spans="2:2" x14ac:dyDescent="0.2">
      <c r="B1467" s="164"/>
    </row>
    <row r="1468" spans="2:2" x14ac:dyDescent="0.2">
      <c r="B1468" s="164"/>
    </row>
    <row r="1469" spans="2:2" x14ac:dyDescent="0.2">
      <c r="B1469" s="164"/>
    </row>
    <row r="1470" spans="2:2" x14ac:dyDescent="0.2">
      <c r="B1470" s="164"/>
    </row>
    <row r="1471" spans="2:2" x14ac:dyDescent="0.2">
      <c r="B1471" s="164"/>
    </row>
    <row r="1472" spans="2:2" x14ac:dyDescent="0.2">
      <c r="B1472" s="164"/>
    </row>
    <row r="1473" spans="2:2" x14ac:dyDescent="0.2">
      <c r="B1473" s="164"/>
    </row>
    <row r="1474" spans="2:2" x14ac:dyDescent="0.2">
      <c r="B1474" s="164"/>
    </row>
    <row r="1475" spans="2:2" x14ac:dyDescent="0.2">
      <c r="B1475" s="164"/>
    </row>
    <row r="1476" spans="2:2" x14ac:dyDescent="0.2">
      <c r="B1476" s="164"/>
    </row>
    <row r="1477" spans="2:2" x14ac:dyDescent="0.2">
      <c r="B1477" s="164"/>
    </row>
    <row r="1478" spans="2:2" x14ac:dyDescent="0.2">
      <c r="B1478" s="164"/>
    </row>
    <row r="1479" spans="2:2" x14ac:dyDescent="0.2">
      <c r="B1479" s="164"/>
    </row>
    <row r="1480" spans="2:2" x14ac:dyDescent="0.2">
      <c r="B1480" s="164"/>
    </row>
    <row r="1481" spans="2:2" x14ac:dyDescent="0.2">
      <c r="B1481" s="164"/>
    </row>
    <row r="1482" spans="2:2" x14ac:dyDescent="0.2">
      <c r="B1482" s="164"/>
    </row>
    <row r="1483" spans="2:2" x14ac:dyDescent="0.2">
      <c r="B1483" s="164"/>
    </row>
    <row r="1484" spans="2:2" x14ac:dyDescent="0.2">
      <c r="B1484" s="164"/>
    </row>
    <row r="1485" spans="2:2" x14ac:dyDescent="0.2">
      <c r="B1485" s="164"/>
    </row>
    <row r="1486" spans="2:2" x14ac:dyDescent="0.2">
      <c r="B1486" s="164"/>
    </row>
    <row r="1487" spans="2:2" x14ac:dyDescent="0.2">
      <c r="B1487" s="164"/>
    </row>
    <row r="1488" spans="2:2" x14ac:dyDescent="0.2">
      <c r="B1488" s="164"/>
    </row>
    <row r="1489" spans="2:2" x14ac:dyDescent="0.2">
      <c r="B1489" s="164"/>
    </row>
    <row r="1490" spans="2:2" x14ac:dyDescent="0.2">
      <c r="B1490" s="164"/>
    </row>
    <row r="1491" spans="2:2" x14ac:dyDescent="0.2">
      <c r="B1491" s="164"/>
    </row>
    <row r="1492" spans="2:2" x14ac:dyDescent="0.2">
      <c r="B1492" s="164"/>
    </row>
    <row r="1493" spans="2:2" x14ac:dyDescent="0.2">
      <c r="B1493" s="164"/>
    </row>
    <row r="1494" spans="2:2" x14ac:dyDescent="0.2">
      <c r="B1494" s="164"/>
    </row>
    <row r="1495" spans="2:2" x14ac:dyDescent="0.2">
      <c r="B1495" s="164"/>
    </row>
    <row r="1496" spans="2:2" x14ac:dyDescent="0.2">
      <c r="B1496" s="164"/>
    </row>
    <row r="1497" spans="2:2" x14ac:dyDescent="0.2">
      <c r="B1497" s="164"/>
    </row>
    <row r="1498" spans="2:2" x14ac:dyDescent="0.2">
      <c r="B1498" s="164"/>
    </row>
    <row r="1499" spans="2:2" x14ac:dyDescent="0.2">
      <c r="B1499" s="164"/>
    </row>
    <row r="1500" spans="2:2" x14ac:dyDescent="0.2">
      <c r="B1500" s="164"/>
    </row>
    <row r="1501" spans="2:2" x14ac:dyDescent="0.2">
      <c r="B1501" s="164"/>
    </row>
    <row r="1502" spans="2:2" x14ac:dyDescent="0.2">
      <c r="B1502" s="164"/>
    </row>
    <row r="1503" spans="2:2" x14ac:dyDescent="0.2">
      <c r="B1503" s="164"/>
    </row>
    <row r="1504" spans="2:2" x14ac:dyDescent="0.2">
      <c r="B1504" s="164"/>
    </row>
    <row r="1505" spans="2:2" x14ac:dyDescent="0.2">
      <c r="B1505" s="164"/>
    </row>
    <row r="1506" spans="2:2" x14ac:dyDescent="0.2">
      <c r="B1506" s="164"/>
    </row>
    <row r="1507" spans="2:2" x14ac:dyDescent="0.2">
      <c r="B1507" s="164"/>
    </row>
    <row r="1508" spans="2:2" x14ac:dyDescent="0.2">
      <c r="B1508" s="164"/>
    </row>
    <row r="1509" spans="2:2" x14ac:dyDescent="0.2">
      <c r="B1509" s="164"/>
    </row>
    <row r="1510" spans="2:2" x14ac:dyDescent="0.2">
      <c r="B1510" s="164"/>
    </row>
    <row r="1511" spans="2:2" x14ac:dyDescent="0.2">
      <c r="B1511" s="164"/>
    </row>
    <row r="1512" spans="2:2" x14ac:dyDescent="0.2">
      <c r="B1512" s="164"/>
    </row>
    <row r="1513" spans="2:2" x14ac:dyDescent="0.2">
      <c r="B1513" s="164"/>
    </row>
    <row r="1514" spans="2:2" x14ac:dyDescent="0.2">
      <c r="B1514" s="164"/>
    </row>
    <row r="1515" spans="2:2" x14ac:dyDescent="0.2">
      <c r="B1515" s="164"/>
    </row>
    <row r="1516" spans="2:2" x14ac:dyDescent="0.2">
      <c r="B1516" s="164"/>
    </row>
    <row r="1517" spans="2:2" x14ac:dyDescent="0.2">
      <c r="B1517" s="164"/>
    </row>
    <row r="1518" spans="2:2" x14ac:dyDescent="0.2">
      <c r="B1518" s="164"/>
    </row>
    <row r="1519" spans="2:2" x14ac:dyDescent="0.2">
      <c r="B1519" s="164"/>
    </row>
    <row r="1520" spans="2:2" x14ac:dyDescent="0.2">
      <c r="B1520" s="164"/>
    </row>
    <row r="1521" spans="2:2" x14ac:dyDescent="0.2">
      <c r="B1521" s="164"/>
    </row>
    <row r="1522" spans="2:2" x14ac:dyDescent="0.2">
      <c r="B1522" s="164"/>
    </row>
    <row r="1523" spans="2:2" x14ac:dyDescent="0.2">
      <c r="B1523" s="164"/>
    </row>
    <row r="1524" spans="2:2" x14ac:dyDescent="0.2">
      <c r="B1524" s="164"/>
    </row>
    <row r="1525" spans="2:2" x14ac:dyDescent="0.2">
      <c r="B1525" s="164"/>
    </row>
    <row r="1526" spans="2:2" x14ac:dyDescent="0.2">
      <c r="B1526" s="164"/>
    </row>
    <row r="1527" spans="2:2" x14ac:dyDescent="0.2">
      <c r="B1527" s="164"/>
    </row>
    <row r="1528" spans="2:2" x14ac:dyDescent="0.2">
      <c r="B1528" s="164"/>
    </row>
    <row r="1529" spans="2:2" x14ac:dyDescent="0.2">
      <c r="B1529" s="164"/>
    </row>
    <row r="1530" spans="2:2" x14ac:dyDescent="0.2">
      <c r="B1530" s="164"/>
    </row>
    <row r="1531" spans="2:2" x14ac:dyDescent="0.2">
      <c r="B1531" s="164"/>
    </row>
    <row r="1532" spans="2:2" x14ac:dyDescent="0.2">
      <c r="B1532" s="164"/>
    </row>
    <row r="1533" spans="2:2" x14ac:dyDescent="0.2">
      <c r="B1533" s="164"/>
    </row>
    <row r="1534" spans="2:2" x14ac:dyDescent="0.2">
      <c r="B1534" s="164"/>
    </row>
    <row r="1535" spans="2:2" x14ac:dyDescent="0.2">
      <c r="B1535" s="164"/>
    </row>
    <row r="1536" spans="2:2" x14ac:dyDescent="0.2">
      <c r="B1536" s="164"/>
    </row>
    <row r="1537" spans="2:2" x14ac:dyDescent="0.2">
      <c r="B1537" s="164"/>
    </row>
    <row r="1538" spans="2:2" x14ac:dyDescent="0.2">
      <c r="B1538" s="164"/>
    </row>
    <row r="1539" spans="2:2" x14ac:dyDescent="0.2">
      <c r="B1539" s="164"/>
    </row>
    <row r="1540" spans="2:2" x14ac:dyDescent="0.2">
      <c r="B1540" s="164"/>
    </row>
    <row r="1541" spans="2:2" x14ac:dyDescent="0.2">
      <c r="B1541" s="164"/>
    </row>
    <row r="1542" spans="2:2" x14ac:dyDescent="0.2">
      <c r="B1542" s="164"/>
    </row>
    <row r="1543" spans="2:2" x14ac:dyDescent="0.2">
      <c r="B1543" s="164"/>
    </row>
    <row r="1544" spans="2:2" x14ac:dyDescent="0.2">
      <c r="B1544" s="164"/>
    </row>
    <row r="1545" spans="2:2" x14ac:dyDescent="0.2">
      <c r="B1545" s="164"/>
    </row>
    <row r="1546" spans="2:2" x14ac:dyDescent="0.2">
      <c r="B1546" s="164"/>
    </row>
    <row r="1547" spans="2:2" x14ac:dyDescent="0.2">
      <c r="B1547" s="164"/>
    </row>
    <row r="1548" spans="2:2" x14ac:dyDescent="0.2">
      <c r="B1548" s="164"/>
    </row>
    <row r="1549" spans="2:2" x14ac:dyDescent="0.2">
      <c r="B1549" s="164"/>
    </row>
    <row r="1550" spans="2:2" x14ac:dyDescent="0.2">
      <c r="B1550" s="164"/>
    </row>
    <row r="1551" spans="2:2" x14ac:dyDescent="0.2">
      <c r="B1551" s="164"/>
    </row>
    <row r="1552" spans="2:2" x14ac:dyDescent="0.2">
      <c r="B1552" s="164"/>
    </row>
    <row r="1553" spans="2:2" x14ac:dyDescent="0.2">
      <c r="B1553" s="164"/>
    </row>
    <row r="1554" spans="2:2" x14ac:dyDescent="0.2">
      <c r="B1554" s="164"/>
    </row>
    <row r="1555" spans="2:2" x14ac:dyDescent="0.2">
      <c r="B1555" s="164"/>
    </row>
    <row r="1556" spans="2:2" x14ac:dyDescent="0.2">
      <c r="B1556" s="164"/>
    </row>
    <row r="1557" spans="2:2" x14ac:dyDescent="0.2">
      <c r="B1557" s="164"/>
    </row>
    <row r="1558" spans="2:2" x14ac:dyDescent="0.2">
      <c r="B1558" s="164"/>
    </row>
    <row r="1559" spans="2:2" x14ac:dyDescent="0.2">
      <c r="B1559" s="164"/>
    </row>
    <row r="1560" spans="2:2" x14ac:dyDescent="0.2">
      <c r="B1560" s="164"/>
    </row>
    <row r="1561" spans="2:2" x14ac:dyDescent="0.2">
      <c r="B1561" s="164"/>
    </row>
    <row r="1562" spans="2:2" x14ac:dyDescent="0.2">
      <c r="B1562" s="164"/>
    </row>
    <row r="1563" spans="2:2" x14ac:dyDescent="0.2">
      <c r="B1563" s="164"/>
    </row>
    <row r="1564" spans="2:2" x14ac:dyDescent="0.2">
      <c r="B1564" s="164"/>
    </row>
    <row r="1565" spans="2:2" x14ac:dyDescent="0.2">
      <c r="B1565" s="164"/>
    </row>
    <row r="1566" spans="2:2" x14ac:dyDescent="0.2">
      <c r="B1566" s="164"/>
    </row>
    <row r="1567" spans="2:2" x14ac:dyDescent="0.2">
      <c r="B1567" s="164"/>
    </row>
    <row r="1568" spans="2:2" x14ac:dyDescent="0.2">
      <c r="B1568" s="164"/>
    </row>
    <row r="1569" spans="2:2" x14ac:dyDescent="0.2">
      <c r="B1569" s="164"/>
    </row>
    <row r="1570" spans="2:2" x14ac:dyDescent="0.2">
      <c r="B1570" s="164"/>
    </row>
    <row r="1571" spans="2:2" x14ac:dyDescent="0.2">
      <c r="B1571" s="164"/>
    </row>
    <row r="1572" spans="2:2" x14ac:dyDescent="0.2">
      <c r="B1572" s="164"/>
    </row>
    <row r="1573" spans="2:2" x14ac:dyDescent="0.2">
      <c r="B1573" s="164"/>
    </row>
    <row r="1574" spans="2:2" x14ac:dyDescent="0.2">
      <c r="B1574" s="164"/>
    </row>
    <row r="1575" spans="2:2" x14ac:dyDescent="0.2">
      <c r="B1575" s="164"/>
    </row>
    <row r="1576" spans="2:2" x14ac:dyDescent="0.2">
      <c r="B1576" s="164"/>
    </row>
    <row r="1577" spans="2:2" x14ac:dyDescent="0.2">
      <c r="B1577" s="164"/>
    </row>
    <row r="1578" spans="2:2" x14ac:dyDescent="0.2">
      <c r="B1578" s="164"/>
    </row>
    <row r="1579" spans="2:2" x14ac:dyDescent="0.2">
      <c r="B1579" s="164"/>
    </row>
    <row r="1580" spans="2:2" x14ac:dyDescent="0.2">
      <c r="B1580" s="164"/>
    </row>
    <row r="1581" spans="2:2" x14ac:dyDescent="0.2">
      <c r="B1581" s="164"/>
    </row>
    <row r="1582" spans="2:2" x14ac:dyDescent="0.2">
      <c r="B1582" s="164"/>
    </row>
    <row r="1583" spans="2:2" x14ac:dyDescent="0.2">
      <c r="B1583" s="164"/>
    </row>
    <row r="1584" spans="2:2" x14ac:dyDescent="0.2">
      <c r="B1584" s="164"/>
    </row>
    <row r="1585" spans="2:2" x14ac:dyDescent="0.2">
      <c r="B1585" s="164"/>
    </row>
    <row r="1586" spans="2:2" x14ac:dyDescent="0.2">
      <c r="B1586" s="164"/>
    </row>
    <row r="1587" spans="2:2" x14ac:dyDescent="0.2">
      <c r="B1587" s="164"/>
    </row>
    <row r="1588" spans="2:2" x14ac:dyDescent="0.2">
      <c r="B1588" s="164"/>
    </row>
    <row r="1589" spans="2:2" x14ac:dyDescent="0.2">
      <c r="B1589" s="164"/>
    </row>
    <row r="1590" spans="2:2" x14ac:dyDescent="0.2">
      <c r="B1590" s="164"/>
    </row>
    <row r="1591" spans="2:2" x14ac:dyDescent="0.2">
      <c r="B1591" s="164"/>
    </row>
    <row r="1592" spans="2:2" x14ac:dyDescent="0.2">
      <c r="B1592" s="164"/>
    </row>
    <row r="1593" spans="2:2" x14ac:dyDescent="0.2">
      <c r="B1593" s="164"/>
    </row>
    <row r="1594" spans="2:2" x14ac:dyDescent="0.2">
      <c r="B1594" s="164"/>
    </row>
    <row r="1595" spans="2:2" x14ac:dyDescent="0.2">
      <c r="B1595" s="164"/>
    </row>
    <row r="1596" spans="2:2" x14ac:dyDescent="0.2">
      <c r="B1596" s="164"/>
    </row>
    <row r="1597" spans="2:2" x14ac:dyDescent="0.2">
      <c r="B1597" s="164"/>
    </row>
    <row r="1598" spans="2:2" x14ac:dyDescent="0.2">
      <c r="B1598" s="164"/>
    </row>
    <row r="1599" spans="2:2" x14ac:dyDescent="0.2">
      <c r="B1599" s="164"/>
    </row>
    <row r="1600" spans="2:2" x14ac:dyDescent="0.2">
      <c r="B1600" s="164"/>
    </row>
    <row r="1601" spans="2:2" x14ac:dyDescent="0.2">
      <c r="B1601" s="164"/>
    </row>
    <row r="1602" spans="2:2" x14ac:dyDescent="0.2">
      <c r="B1602" s="164"/>
    </row>
    <row r="1603" spans="2:2" x14ac:dyDescent="0.2">
      <c r="B1603" s="164"/>
    </row>
    <row r="1604" spans="2:2" x14ac:dyDescent="0.2">
      <c r="B1604" s="164"/>
    </row>
    <row r="1605" spans="2:2" x14ac:dyDescent="0.2">
      <c r="B1605" s="164"/>
    </row>
    <row r="1606" spans="2:2" x14ac:dyDescent="0.2">
      <c r="B1606" s="164"/>
    </row>
    <row r="1607" spans="2:2" x14ac:dyDescent="0.2">
      <c r="B1607" s="164"/>
    </row>
    <row r="1608" spans="2:2" x14ac:dyDescent="0.2">
      <c r="B1608" s="164"/>
    </row>
    <row r="1609" spans="2:2" x14ac:dyDescent="0.2">
      <c r="B1609" s="164"/>
    </row>
    <row r="1610" spans="2:2" x14ac:dyDescent="0.2">
      <c r="B1610" s="164"/>
    </row>
    <row r="1611" spans="2:2" x14ac:dyDescent="0.2">
      <c r="B1611" s="164"/>
    </row>
    <row r="1612" spans="2:2" x14ac:dyDescent="0.2">
      <c r="B1612" s="164"/>
    </row>
    <row r="1613" spans="2:2" x14ac:dyDescent="0.2">
      <c r="B1613" s="164"/>
    </row>
    <row r="1614" spans="2:2" x14ac:dyDescent="0.2">
      <c r="B1614" s="164"/>
    </row>
    <row r="1615" spans="2:2" x14ac:dyDescent="0.2">
      <c r="B1615" s="164"/>
    </row>
    <row r="1616" spans="2:2" x14ac:dyDescent="0.2">
      <c r="B1616" s="164"/>
    </row>
    <row r="1617" spans="2:2" x14ac:dyDescent="0.2">
      <c r="B1617" s="164"/>
    </row>
    <row r="1618" spans="2:2" x14ac:dyDescent="0.2">
      <c r="B1618" s="164"/>
    </row>
    <row r="1619" spans="2:2" x14ac:dyDescent="0.2">
      <c r="B1619" s="164"/>
    </row>
    <row r="1620" spans="2:2" x14ac:dyDescent="0.2">
      <c r="B1620" s="164"/>
    </row>
    <row r="1621" spans="2:2" x14ac:dyDescent="0.2">
      <c r="B1621" s="164"/>
    </row>
    <row r="1622" spans="2:2" x14ac:dyDescent="0.2">
      <c r="B1622" s="164"/>
    </row>
    <row r="1623" spans="2:2" x14ac:dyDescent="0.2">
      <c r="B1623" s="164"/>
    </row>
    <row r="1624" spans="2:2" x14ac:dyDescent="0.2">
      <c r="B1624" s="164"/>
    </row>
    <row r="1625" spans="2:2" x14ac:dyDescent="0.2">
      <c r="B1625" s="164"/>
    </row>
    <row r="1626" spans="2:2" x14ac:dyDescent="0.2">
      <c r="B1626" s="164"/>
    </row>
    <row r="1627" spans="2:2" x14ac:dyDescent="0.2">
      <c r="B1627" s="164"/>
    </row>
    <row r="1628" spans="2:2" x14ac:dyDescent="0.2">
      <c r="B1628" s="164"/>
    </row>
    <row r="1629" spans="2:2" x14ac:dyDescent="0.2">
      <c r="B1629" s="164"/>
    </row>
    <row r="1630" spans="2:2" x14ac:dyDescent="0.2">
      <c r="B1630" s="164"/>
    </row>
    <row r="1631" spans="2:2" x14ac:dyDescent="0.2">
      <c r="B1631" s="164"/>
    </row>
    <row r="1632" spans="2:2" x14ac:dyDescent="0.2">
      <c r="B1632" s="164"/>
    </row>
    <row r="1633" spans="2:2" x14ac:dyDescent="0.2">
      <c r="B1633" s="164"/>
    </row>
    <row r="1634" spans="2:2" x14ac:dyDescent="0.2">
      <c r="B1634" s="164"/>
    </row>
    <row r="1635" spans="2:2" x14ac:dyDescent="0.2">
      <c r="B1635" s="164"/>
    </row>
    <row r="1636" spans="2:2" x14ac:dyDescent="0.2">
      <c r="B1636" s="164"/>
    </row>
    <row r="1637" spans="2:2" x14ac:dyDescent="0.2">
      <c r="B1637" s="164"/>
    </row>
    <row r="1638" spans="2:2" x14ac:dyDescent="0.2">
      <c r="B1638" s="164"/>
    </row>
    <row r="1639" spans="2:2" x14ac:dyDescent="0.2">
      <c r="B1639" s="164"/>
    </row>
    <row r="1640" spans="2:2" x14ac:dyDescent="0.2">
      <c r="B1640" s="164"/>
    </row>
    <row r="1641" spans="2:2" x14ac:dyDescent="0.2">
      <c r="B1641" s="164"/>
    </row>
    <row r="1642" spans="2:2" x14ac:dyDescent="0.2">
      <c r="B1642" s="164"/>
    </row>
    <row r="1643" spans="2:2" x14ac:dyDescent="0.2">
      <c r="B1643" s="164"/>
    </row>
    <row r="1644" spans="2:2" x14ac:dyDescent="0.2">
      <c r="B1644" s="164"/>
    </row>
    <row r="1645" spans="2:2" x14ac:dyDescent="0.2">
      <c r="B1645" s="164"/>
    </row>
    <row r="1646" spans="2:2" x14ac:dyDescent="0.2">
      <c r="B1646" s="164"/>
    </row>
    <row r="1647" spans="2:2" x14ac:dyDescent="0.2">
      <c r="B1647" s="164"/>
    </row>
    <row r="1648" spans="2:2" x14ac:dyDescent="0.2">
      <c r="B1648" s="164"/>
    </row>
    <row r="1649" spans="2:2" x14ac:dyDescent="0.2">
      <c r="B1649" s="164"/>
    </row>
    <row r="1650" spans="2:2" x14ac:dyDescent="0.2">
      <c r="B1650" s="164"/>
    </row>
    <row r="1651" spans="2:2" x14ac:dyDescent="0.2">
      <c r="B1651" s="164"/>
    </row>
    <row r="1652" spans="2:2" x14ac:dyDescent="0.2">
      <c r="B1652" s="164"/>
    </row>
    <row r="1653" spans="2:2" x14ac:dyDescent="0.2">
      <c r="B1653" s="164"/>
    </row>
    <row r="1654" spans="2:2" x14ac:dyDescent="0.2">
      <c r="B1654" s="164"/>
    </row>
    <row r="1655" spans="2:2" x14ac:dyDescent="0.2">
      <c r="B1655" s="164"/>
    </row>
    <row r="1656" spans="2:2" x14ac:dyDescent="0.2">
      <c r="B1656" s="164"/>
    </row>
    <row r="1657" spans="2:2" x14ac:dyDescent="0.2">
      <c r="B1657" s="164"/>
    </row>
    <row r="1658" spans="2:2" x14ac:dyDescent="0.2">
      <c r="B1658" s="164"/>
    </row>
    <row r="1659" spans="2:2" x14ac:dyDescent="0.2">
      <c r="B1659" s="164"/>
    </row>
    <row r="1660" spans="2:2" x14ac:dyDescent="0.2">
      <c r="B1660" s="164"/>
    </row>
    <row r="1661" spans="2:2" x14ac:dyDescent="0.2">
      <c r="B1661" s="164"/>
    </row>
    <row r="1662" spans="2:2" x14ac:dyDescent="0.2">
      <c r="B1662" s="164"/>
    </row>
    <row r="1663" spans="2:2" x14ac:dyDescent="0.2">
      <c r="B1663" s="164"/>
    </row>
    <row r="1664" spans="2:2" x14ac:dyDescent="0.2">
      <c r="B1664" s="164"/>
    </row>
    <row r="1665" spans="2:2" x14ac:dyDescent="0.2">
      <c r="B1665" s="164"/>
    </row>
    <row r="1666" spans="2:2" x14ac:dyDescent="0.2">
      <c r="B1666" s="164"/>
    </row>
    <row r="1667" spans="2:2" x14ac:dyDescent="0.2">
      <c r="B1667" s="164"/>
    </row>
    <row r="1668" spans="2:2" x14ac:dyDescent="0.2">
      <c r="B1668" s="164"/>
    </row>
    <row r="1669" spans="2:2" x14ac:dyDescent="0.2">
      <c r="B1669" s="164"/>
    </row>
    <row r="1670" spans="2:2" x14ac:dyDescent="0.2">
      <c r="B1670" s="164"/>
    </row>
    <row r="1671" spans="2:2" x14ac:dyDescent="0.2">
      <c r="B1671" s="164"/>
    </row>
    <row r="1672" spans="2:2" x14ac:dyDescent="0.2">
      <c r="B1672" s="164"/>
    </row>
    <row r="1673" spans="2:2" x14ac:dyDescent="0.2">
      <c r="B1673" s="164"/>
    </row>
    <row r="1674" spans="2:2" x14ac:dyDescent="0.2">
      <c r="B1674" s="164"/>
    </row>
    <row r="1675" spans="2:2" x14ac:dyDescent="0.2">
      <c r="B1675" s="164"/>
    </row>
    <row r="1676" spans="2:2" x14ac:dyDescent="0.2">
      <c r="B1676" s="164"/>
    </row>
    <row r="1677" spans="2:2" x14ac:dyDescent="0.2">
      <c r="B1677" s="164"/>
    </row>
    <row r="1678" spans="2:2" x14ac:dyDescent="0.2">
      <c r="B1678" s="164"/>
    </row>
    <row r="1679" spans="2:2" x14ac:dyDescent="0.2">
      <c r="B1679" s="164"/>
    </row>
    <row r="1680" spans="2:2" x14ac:dyDescent="0.2">
      <c r="B1680" s="164"/>
    </row>
    <row r="1681" spans="2:2" x14ac:dyDescent="0.2">
      <c r="B1681" s="164"/>
    </row>
    <row r="1682" spans="2:2" x14ac:dyDescent="0.2">
      <c r="B1682" s="164"/>
    </row>
    <row r="1683" spans="2:2" x14ac:dyDescent="0.2">
      <c r="B1683" s="164"/>
    </row>
    <row r="1684" spans="2:2" x14ac:dyDescent="0.2">
      <c r="B1684" s="164"/>
    </row>
    <row r="1685" spans="2:2" x14ac:dyDescent="0.2">
      <c r="B1685" s="164"/>
    </row>
    <row r="1686" spans="2:2" x14ac:dyDescent="0.2">
      <c r="B1686" s="164"/>
    </row>
    <row r="1687" spans="2:2" x14ac:dyDescent="0.2">
      <c r="B1687" s="164"/>
    </row>
    <row r="1688" spans="2:2" x14ac:dyDescent="0.2">
      <c r="B1688" s="164"/>
    </row>
    <row r="1689" spans="2:2" x14ac:dyDescent="0.2">
      <c r="B1689" s="164"/>
    </row>
    <row r="1690" spans="2:2" x14ac:dyDescent="0.2">
      <c r="B1690" s="164"/>
    </row>
    <row r="1691" spans="2:2" x14ac:dyDescent="0.2">
      <c r="B1691" s="164"/>
    </row>
    <row r="1692" spans="2:2" x14ac:dyDescent="0.2">
      <c r="B1692" s="164"/>
    </row>
    <row r="1693" spans="2:2" x14ac:dyDescent="0.2">
      <c r="B1693" s="164"/>
    </row>
    <row r="1694" spans="2:2" x14ac:dyDescent="0.2">
      <c r="B1694" s="164"/>
    </row>
    <row r="1695" spans="2:2" x14ac:dyDescent="0.2">
      <c r="B1695" s="164"/>
    </row>
    <row r="1696" spans="2:2" x14ac:dyDescent="0.2">
      <c r="B1696" s="164"/>
    </row>
    <row r="1697" spans="2:2" x14ac:dyDescent="0.2">
      <c r="B1697" s="164"/>
    </row>
    <row r="1698" spans="2:2" x14ac:dyDescent="0.2">
      <c r="B1698" s="164"/>
    </row>
    <row r="1699" spans="2:2" x14ac:dyDescent="0.2">
      <c r="B1699" s="164"/>
    </row>
    <row r="1700" spans="2:2" x14ac:dyDescent="0.2">
      <c r="B1700" s="164"/>
    </row>
    <row r="1701" spans="2:2" x14ac:dyDescent="0.2">
      <c r="B1701" s="164"/>
    </row>
    <row r="1702" spans="2:2" x14ac:dyDescent="0.2">
      <c r="B1702" s="164"/>
    </row>
    <row r="1703" spans="2:2" x14ac:dyDescent="0.2">
      <c r="B1703" s="164"/>
    </row>
    <row r="1704" spans="2:2" x14ac:dyDescent="0.2">
      <c r="B1704" s="164"/>
    </row>
    <row r="1705" spans="2:2" x14ac:dyDescent="0.2">
      <c r="B1705" s="164"/>
    </row>
    <row r="1706" spans="2:2" x14ac:dyDescent="0.2">
      <c r="B1706" s="164"/>
    </row>
    <row r="1707" spans="2:2" x14ac:dyDescent="0.2">
      <c r="B1707" s="164"/>
    </row>
    <row r="1708" spans="2:2" x14ac:dyDescent="0.2">
      <c r="B1708" s="164"/>
    </row>
    <row r="1709" spans="2:2" x14ac:dyDescent="0.2">
      <c r="B1709" s="164"/>
    </row>
    <row r="1710" spans="2:2" x14ac:dyDescent="0.2">
      <c r="B1710" s="164"/>
    </row>
    <row r="1711" spans="2:2" x14ac:dyDescent="0.2">
      <c r="B1711" s="164"/>
    </row>
    <row r="1712" spans="2:2" x14ac:dyDescent="0.2">
      <c r="B1712" s="164"/>
    </row>
    <row r="1713" spans="2:2" x14ac:dyDescent="0.2">
      <c r="B1713" s="164"/>
    </row>
    <row r="1714" spans="2:2" x14ac:dyDescent="0.2">
      <c r="B1714" s="164"/>
    </row>
    <row r="1715" spans="2:2" x14ac:dyDescent="0.2">
      <c r="B1715" s="164"/>
    </row>
    <row r="1716" spans="2:2" x14ac:dyDescent="0.2">
      <c r="B1716" s="164"/>
    </row>
    <row r="1717" spans="2:2" x14ac:dyDescent="0.2">
      <c r="B1717" s="164"/>
    </row>
    <row r="1718" spans="2:2" x14ac:dyDescent="0.2">
      <c r="B1718" s="164"/>
    </row>
    <row r="1719" spans="2:2" x14ac:dyDescent="0.2">
      <c r="B1719" s="164"/>
    </row>
    <row r="1720" spans="2:2" x14ac:dyDescent="0.2">
      <c r="B1720" s="164"/>
    </row>
    <row r="1721" spans="2:2" x14ac:dyDescent="0.2">
      <c r="B1721" s="164"/>
    </row>
    <row r="1722" spans="2:2" x14ac:dyDescent="0.2">
      <c r="B1722" s="164"/>
    </row>
    <row r="1723" spans="2:2" x14ac:dyDescent="0.2">
      <c r="B1723" s="164"/>
    </row>
  </sheetData>
  <sheetProtection sheet="1" objects="1" scenarios="1"/>
  <mergeCells count="8">
    <mergeCell ref="Y4:Z4"/>
    <mergeCell ref="G4:I4"/>
    <mergeCell ref="D4:F4"/>
    <mergeCell ref="B1:C1"/>
    <mergeCell ref="G1:I1"/>
    <mergeCell ref="C2:I2"/>
    <mergeCell ref="C3:I3"/>
    <mergeCell ref="W4:X4"/>
  </mergeCells>
  <phoneticPr fontId="4" type="noConversion"/>
  <conditionalFormatting sqref="I31:I37 I39:I463 I501:I65514 J76:J1048576 J1:S74 L75:S1048576 T1:U21 I1 F4 I4 I6:I26 F6:F25 K95:K1048576">
    <cfRule type="cellIs" dxfId="557" priority="5" stopIfTrue="1" operator="equal">
      <formula>"Middels"</formula>
    </cfRule>
    <cfRule type="cellIs" dxfId="556" priority="6" stopIfTrue="1" operator="equal">
      <formula>"Lav"</formula>
    </cfRule>
    <cfRule type="cellIs" dxfId="555" priority="7" stopIfTrue="1" operator="equal">
      <formula>"Høy"</formula>
    </cfRule>
    <cfRule type="cellIs" dxfId="554" priority="4" stopIfTrue="1" operator="equal">
      <formula>"Kritisk"</formula>
    </cfRule>
  </conditionalFormatting>
  <conditionalFormatting sqref="G6:H25">
    <cfRule type="cellIs" dxfId="553" priority="8" stopIfTrue="1" operator="equal">
      <formula>0</formula>
    </cfRule>
  </conditionalFormatting>
  <conditionalFormatting sqref="D6:D25">
    <cfRule type="cellIs" dxfId="552" priority="3" stopIfTrue="1" operator="equal">
      <formula>0</formula>
    </cfRule>
  </conditionalFormatting>
  <conditionalFormatting sqref="E6:E25">
    <cfRule type="cellIs" dxfId="551" priority="2" stopIfTrue="1" operator="equal">
      <formula>0</formula>
    </cfRule>
  </conditionalFormatting>
  <conditionalFormatting sqref="B6:B25">
    <cfRule type="cellIs" dxfId="550" priority="1" stopIfTrue="1" operator="equal">
      <formula>0</formula>
    </cfRule>
  </conditionalFormatting>
  <pageMargins left="0.2" right="0.18" top="0.62" bottom="0.55000000000000004" header="0.39" footer="0.36"/>
  <pageSetup paperSize="9" scale="89" fitToHeight="3" orientation="landscape" r:id="rId1"/>
  <headerFooter alignWithMargins="0"/>
  <rowBreaks count="1" manualBreakCount="1">
    <brk id="27" max="16383" man="1"/>
  </rowBreaks>
  <ignoredErrors>
    <ignoredError sqref="E34:E5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02792" r:id="rId4" name="Button 8">
              <controlPr defaultSize="0" print="0" autoFill="0" autoPict="0" macro="[0]!tilbake">
                <anchor moveWithCells="1" sizeWithCells="1">
                  <from>
                    <xdr:col>6</xdr:col>
                    <xdr:colOff>0</xdr:colOff>
                    <xdr:row>0</xdr:row>
                    <xdr:rowOff>0</xdr:rowOff>
                  </from>
                  <to>
                    <xdr:col>6</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X54"/>
  <sheetViews>
    <sheetView showRowColHeaders="0" zoomScaleNormal="100" workbookViewId="0"/>
  </sheetViews>
  <sheetFormatPr baseColWidth="10" defaultColWidth="9.140625" defaultRowHeight="12.75" x14ac:dyDescent="0.2"/>
  <cols>
    <col min="1" max="1" width="22.42578125" style="2" customWidth="1"/>
    <col min="2" max="2" width="15" style="2" customWidth="1"/>
    <col min="3" max="3" width="15" style="3" customWidth="1"/>
    <col min="4" max="4" width="10.28515625" style="2" bestFit="1" customWidth="1"/>
    <col min="5" max="5" width="9.28515625" style="2" customWidth="1"/>
    <col min="6" max="8" width="9.140625" style="2"/>
    <col min="9" max="9" width="10" style="2" customWidth="1"/>
    <col min="10" max="19" width="9.140625" style="2"/>
    <col min="20" max="20" width="9.42578125" style="2" customWidth="1"/>
    <col min="21" max="16384" width="9.140625" style="2"/>
  </cols>
  <sheetData>
    <row r="1" spans="1:24" s="15" customFormat="1" ht="6" customHeight="1" x14ac:dyDescent="0.2">
      <c r="A1" s="28"/>
      <c r="B1" s="28"/>
      <c r="C1" s="31"/>
      <c r="D1" s="28"/>
      <c r="E1" s="28"/>
      <c r="F1" s="28"/>
      <c r="G1" s="28"/>
      <c r="H1" s="28"/>
      <c r="I1" s="28"/>
      <c r="J1" s="28"/>
      <c r="K1" s="28"/>
      <c r="L1" s="28"/>
      <c r="M1" s="28"/>
      <c r="N1" s="28"/>
      <c r="O1" s="28"/>
      <c r="P1" s="28"/>
      <c r="Q1" s="28"/>
      <c r="R1" s="28"/>
      <c r="S1" s="28"/>
      <c r="T1" s="28"/>
    </row>
    <row r="2" spans="1:24" s="15" customFormat="1" ht="15.75" x14ac:dyDescent="0.25">
      <c r="A2" s="85" t="s">
        <v>32</v>
      </c>
      <c r="B2" s="28"/>
      <c r="C2" s="31"/>
      <c r="D2" s="28"/>
      <c r="E2" s="28"/>
      <c r="F2" s="28"/>
      <c r="G2" s="28"/>
      <c r="H2" s="28"/>
      <c r="I2" s="28"/>
      <c r="J2" s="28"/>
      <c r="K2" s="28"/>
      <c r="L2" s="28"/>
      <c r="M2" s="28"/>
      <c r="N2" s="28"/>
      <c r="O2" s="28"/>
      <c r="P2" s="28"/>
      <c r="Q2" s="28"/>
      <c r="R2" s="28"/>
      <c r="S2" s="28"/>
      <c r="T2" s="28"/>
    </row>
    <row r="3" spans="1:24" x14ac:dyDescent="0.2">
      <c r="A3" s="25"/>
      <c r="B3" s="25"/>
      <c r="C3" s="39"/>
      <c r="D3" s="25"/>
      <c r="E3" s="25"/>
      <c r="F3" s="25"/>
      <c r="G3" s="25"/>
      <c r="H3" s="25"/>
      <c r="I3" s="25"/>
      <c r="J3" s="25"/>
      <c r="K3" s="25"/>
      <c r="L3" s="25"/>
      <c r="M3" s="25"/>
      <c r="N3" s="25"/>
      <c r="O3" s="25"/>
      <c r="P3" s="25"/>
      <c r="Q3" s="25"/>
      <c r="R3" s="25"/>
      <c r="S3" s="25"/>
      <c r="T3" s="25"/>
    </row>
    <row r="4" spans="1:24" ht="12.75" customHeight="1" x14ac:dyDescent="0.2">
      <c r="A4" s="25"/>
      <c r="B4" s="25"/>
      <c r="C4" s="39"/>
      <c r="D4" s="25"/>
      <c r="E4" s="28"/>
      <c r="F4" s="28"/>
      <c r="G4" s="28"/>
      <c r="H4" s="31"/>
      <c r="I4" s="28"/>
      <c r="J4" s="28"/>
      <c r="K4" s="25"/>
      <c r="L4" s="23"/>
      <c r="M4" s="23"/>
      <c r="N4" s="25"/>
      <c r="O4" s="25"/>
      <c r="P4" s="25"/>
      <c r="Q4" s="25"/>
      <c r="R4" s="25"/>
      <c r="S4" s="25"/>
      <c r="T4" s="25"/>
    </row>
    <row r="5" spans="1:24" ht="21" customHeight="1" x14ac:dyDescent="0.2">
      <c r="A5" s="89" t="s">
        <v>38</v>
      </c>
      <c r="B5" s="223"/>
      <c r="C5" s="224"/>
      <c r="D5" s="32"/>
      <c r="E5" s="32"/>
      <c r="F5" s="25"/>
      <c r="G5" s="25"/>
      <c r="H5" s="33"/>
      <c r="I5" s="33"/>
      <c r="J5" s="33"/>
      <c r="K5" s="28"/>
      <c r="L5" s="28"/>
      <c r="M5" s="28"/>
      <c r="N5" s="25"/>
      <c r="O5" s="25"/>
      <c r="P5" s="25"/>
      <c r="Q5" s="25"/>
      <c r="R5" s="25"/>
      <c r="S5" s="25"/>
      <c r="T5" s="25"/>
    </row>
    <row r="6" spans="1:24" ht="21.75" customHeight="1" x14ac:dyDescent="0.2">
      <c r="A6" s="89" t="s">
        <v>139</v>
      </c>
      <c r="B6" s="223"/>
      <c r="C6" s="224"/>
      <c r="D6" s="32"/>
      <c r="E6" s="32"/>
      <c r="F6" s="25"/>
      <c r="G6" s="25"/>
      <c r="H6" s="34"/>
      <c r="I6" s="34"/>
      <c r="J6" s="34"/>
      <c r="K6" s="25"/>
      <c r="L6" s="25"/>
      <c r="M6" s="25"/>
      <c r="N6" s="25"/>
      <c r="O6" s="25"/>
      <c r="P6" s="25"/>
      <c r="Q6" s="25"/>
      <c r="R6" s="25"/>
      <c r="S6" s="25"/>
      <c r="T6" s="25"/>
    </row>
    <row r="7" spans="1:24" ht="30" customHeight="1" x14ac:dyDescent="0.2">
      <c r="A7" s="89" t="s">
        <v>76</v>
      </c>
      <c r="B7" s="225"/>
      <c r="C7" s="224"/>
      <c r="D7" s="32"/>
      <c r="E7" s="35"/>
      <c r="F7" s="25"/>
      <c r="G7" s="25"/>
      <c r="H7" s="25"/>
      <c r="I7" s="25"/>
      <c r="J7" s="25"/>
      <c r="K7" s="25"/>
      <c r="L7" s="25"/>
      <c r="M7" s="25"/>
      <c r="N7" s="25"/>
      <c r="O7" s="25"/>
      <c r="P7" s="25"/>
      <c r="Q7" s="25"/>
      <c r="R7" s="25"/>
      <c r="S7" s="25"/>
      <c r="T7" s="25"/>
    </row>
    <row r="8" spans="1:24" x14ac:dyDescent="0.2">
      <c r="A8" s="25"/>
      <c r="B8" s="25"/>
      <c r="C8" s="39"/>
      <c r="D8" s="25"/>
      <c r="E8" s="35"/>
      <c r="F8" s="25"/>
      <c r="G8" s="25"/>
      <c r="H8" s="25"/>
      <c r="I8" s="25"/>
      <c r="J8" s="25"/>
      <c r="K8" s="25"/>
      <c r="L8" s="25"/>
      <c r="M8" s="25"/>
      <c r="N8" s="25"/>
      <c r="O8" s="25"/>
      <c r="P8" s="25"/>
      <c r="Q8" s="25"/>
      <c r="R8" s="25"/>
      <c r="S8" s="25"/>
      <c r="T8" s="25"/>
    </row>
    <row r="9" spans="1:24" x14ac:dyDescent="0.2">
      <c r="A9" s="86"/>
      <c r="B9" s="86" t="s">
        <v>31</v>
      </c>
      <c r="C9" s="86" t="s">
        <v>30</v>
      </c>
      <c r="D9" s="86" t="s">
        <v>33</v>
      </c>
      <c r="E9" s="25"/>
      <c r="F9" s="25"/>
      <c r="G9" s="25"/>
      <c r="H9" s="25"/>
      <c r="I9" s="25"/>
      <c r="J9" s="25"/>
      <c r="K9" s="25"/>
      <c r="L9" s="25"/>
      <c r="M9" s="25"/>
      <c r="N9" s="25"/>
      <c r="O9" s="25"/>
      <c r="P9" s="25"/>
      <c r="Q9" s="25"/>
      <c r="R9" s="25"/>
      <c r="S9" s="25"/>
      <c r="T9" s="25"/>
    </row>
    <row r="10" spans="1:24" x14ac:dyDescent="0.2">
      <c r="A10" s="86" t="s">
        <v>181</v>
      </c>
      <c r="B10" s="51">
        <f>IF(ISERROR(AVERAGE(B13:B32)),"",AVERAGE(B13:B32))</f>
        <v>3</v>
      </c>
      <c r="C10" s="51">
        <f>IF(ISERROR(AVERAGE(C13:C32)),"",AVERAGE(C13:C32))</f>
        <v>2.4</v>
      </c>
      <c r="D10" s="21" t="str">
        <f>IF(ISERROR(C10*B10),"",VLOOKUP(B10,Lists!B$10:G$14,CEILING(C10-0.5,1)+1,TRUE))</f>
        <v>Middels</v>
      </c>
      <c r="E10" s="36"/>
      <c r="F10" s="25"/>
      <c r="G10" s="25"/>
      <c r="H10" s="25"/>
      <c r="I10" s="25"/>
      <c r="J10" s="25"/>
      <c r="K10" s="25"/>
      <c r="L10" s="25"/>
      <c r="M10" s="25"/>
      <c r="N10" s="25"/>
      <c r="O10" s="25"/>
      <c r="P10" s="25"/>
      <c r="Q10" s="25"/>
      <c r="R10" s="25"/>
      <c r="S10" s="25"/>
      <c r="T10" s="25"/>
      <c r="U10" s="60">
        <f>IF(C10="",-10,C10+W31)</f>
        <v>1.9</v>
      </c>
      <c r="V10" s="60">
        <f>IF(B10="",-10,B10+X31)</f>
        <v>2.5</v>
      </c>
    </row>
    <row r="11" spans="1:24" x14ac:dyDescent="0.2">
      <c r="A11" s="25"/>
      <c r="B11" s="25"/>
      <c r="C11" s="39"/>
      <c r="D11" s="25"/>
      <c r="E11" s="37"/>
      <c r="F11" s="25"/>
      <c r="G11" s="25"/>
      <c r="H11" s="25"/>
      <c r="I11" s="25"/>
      <c r="J11" s="25"/>
      <c r="K11" s="25"/>
      <c r="L11" s="49"/>
      <c r="M11" s="49"/>
      <c r="N11" s="25"/>
      <c r="O11" s="25"/>
      <c r="P11" s="25"/>
      <c r="Q11" s="25"/>
      <c r="R11" s="25"/>
      <c r="S11" s="25"/>
      <c r="T11" s="25"/>
    </row>
    <row r="12" spans="1:24" ht="12.75" customHeight="1" thickBot="1" x14ac:dyDescent="0.25">
      <c r="A12" s="86" t="s">
        <v>32</v>
      </c>
      <c r="B12" s="86" t="s">
        <v>31</v>
      </c>
      <c r="C12" s="86" t="s">
        <v>30</v>
      </c>
      <c r="D12" s="86" t="s">
        <v>33</v>
      </c>
      <c r="E12" s="36"/>
      <c r="F12" s="36"/>
      <c r="G12" s="36"/>
      <c r="H12" s="36"/>
      <c r="I12" s="36"/>
      <c r="J12" s="36"/>
      <c r="K12" s="36"/>
      <c r="L12" s="36"/>
      <c r="M12" s="25"/>
      <c r="N12" s="25"/>
      <c r="O12" s="25"/>
      <c r="P12" s="25"/>
      <c r="Q12" s="25"/>
      <c r="R12" s="25"/>
      <c r="S12" s="25"/>
      <c r="T12" s="25"/>
      <c r="U12" s="74" t="s">
        <v>98</v>
      </c>
      <c r="V12" s="73" t="s">
        <v>99</v>
      </c>
      <c r="W12" s="57"/>
      <c r="X12" s="57"/>
    </row>
    <row r="13" spans="1:24" x14ac:dyDescent="0.2">
      <c r="A13" s="17" t="s">
        <v>103</v>
      </c>
      <c r="B13" s="17">
        <v>1</v>
      </c>
      <c r="C13" s="17">
        <v>2</v>
      </c>
      <c r="D13" s="21" t="str">
        <f>IF(C13*B13=0,"",VLOOKUP(B13,Lists!B$10:G$14,CEILING(C13-0.5,1)+1,TRUE))</f>
        <v>Lav</v>
      </c>
      <c r="E13" s="36"/>
      <c r="F13" s="36"/>
      <c r="G13" s="36"/>
      <c r="H13" s="36"/>
      <c r="I13" s="36"/>
      <c r="J13" s="36"/>
      <c r="K13" s="36"/>
      <c r="L13" s="36"/>
      <c r="M13" s="25"/>
      <c r="N13" s="25"/>
      <c r="O13" s="25"/>
      <c r="P13" s="25"/>
      <c r="Q13" s="25"/>
      <c r="R13" s="25"/>
      <c r="S13" s="25"/>
      <c r="T13" s="1" t="s">
        <v>2</v>
      </c>
      <c r="U13" s="60">
        <f t="shared" ref="U13:U32" si="0">IF(C13="",-10,C13+U34)</f>
        <v>1.1499999999999999</v>
      </c>
      <c r="V13" s="60">
        <f t="shared" ref="V13:V32" si="1">IF(B13="",-10,B13+V34)</f>
        <v>0.5</v>
      </c>
      <c r="W13" s="57"/>
      <c r="X13" s="57"/>
    </row>
    <row r="14" spans="1:24" x14ac:dyDescent="0.2">
      <c r="A14" s="17" t="s">
        <v>104</v>
      </c>
      <c r="B14" s="17">
        <v>3</v>
      </c>
      <c r="C14" s="17">
        <v>2</v>
      </c>
      <c r="D14" s="21" t="str">
        <f>IF(C14*B14=0,"",VLOOKUP(B14,Lists!B$10:G$14,CEILING(C14-0.5,1)+1,TRUE))</f>
        <v>Middels</v>
      </c>
      <c r="E14" s="36"/>
      <c r="F14" s="36"/>
      <c r="G14" s="36"/>
      <c r="H14" s="36"/>
      <c r="I14" s="36"/>
      <c r="J14" s="36"/>
      <c r="K14" s="36"/>
      <c r="L14" s="36"/>
      <c r="M14" s="25"/>
      <c r="N14" s="25"/>
      <c r="O14" s="25"/>
      <c r="P14" s="25"/>
      <c r="Q14" s="25"/>
      <c r="R14" s="25"/>
      <c r="S14" s="25"/>
      <c r="T14" s="1" t="s">
        <v>3</v>
      </c>
      <c r="U14" s="60">
        <f t="shared" si="0"/>
        <v>1.1499999999999999</v>
      </c>
      <c r="V14" s="60">
        <f t="shared" si="1"/>
        <v>2.75</v>
      </c>
      <c r="W14" s="57"/>
      <c r="X14" s="57"/>
    </row>
    <row r="15" spans="1:24" x14ac:dyDescent="0.2">
      <c r="A15" s="17" t="s">
        <v>105</v>
      </c>
      <c r="B15" s="17">
        <v>4</v>
      </c>
      <c r="C15" s="17">
        <v>1</v>
      </c>
      <c r="D15" s="21" t="str">
        <f>IF(C15*B15=0,"",VLOOKUP(B15,Lists!B$10:G$14,CEILING(C15-0.5,1)+1,TRUE))</f>
        <v>Middels</v>
      </c>
      <c r="E15" s="36"/>
      <c r="F15" s="36"/>
      <c r="G15" s="36"/>
      <c r="H15" s="36"/>
      <c r="I15" s="36"/>
      <c r="J15" s="36"/>
      <c r="K15" s="36"/>
      <c r="L15" s="36"/>
      <c r="M15" s="25"/>
      <c r="N15" s="25"/>
      <c r="O15" s="25"/>
      <c r="P15" s="25"/>
      <c r="Q15" s="25"/>
      <c r="R15" s="25"/>
      <c r="S15" s="25"/>
      <c r="T15" s="1" t="s">
        <v>4</v>
      </c>
      <c r="U15" s="60">
        <f t="shared" si="0"/>
        <v>0.15000000000000002</v>
      </c>
      <c r="V15" s="60">
        <f t="shared" si="1"/>
        <v>3.25</v>
      </c>
      <c r="W15" s="62"/>
      <c r="X15" s="57"/>
    </row>
    <row r="16" spans="1:24" x14ac:dyDescent="0.2">
      <c r="A16" s="17" t="s">
        <v>106</v>
      </c>
      <c r="B16" s="17">
        <v>4</v>
      </c>
      <c r="C16" s="17">
        <v>4</v>
      </c>
      <c r="D16" s="21" t="str">
        <f>IF(C16*B16=0,"",VLOOKUP(B16,Lists!B$10:G$14,CEILING(C16-0.5,1)+1,TRUE))</f>
        <v>Kritisk</v>
      </c>
      <c r="E16" s="36"/>
      <c r="F16" s="36"/>
      <c r="G16" s="36"/>
      <c r="H16" s="36"/>
      <c r="I16" s="36"/>
      <c r="J16" s="36"/>
      <c r="K16" s="36"/>
      <c r="L16" s="36"/>
      <c r="M16" s="25"/>
      <c r="N16" s="25"/>
      <c r="O16" s="25"/>
      <c r="P16" s="25"/>
      <c r="Q16" s="25"/>
      <c r="R16" s="25"/>
      <c r="S16" s="25"/>
      <c r="T16" s="1" t="s">
        <v>5</v>
      </c>
      <c r="U16" s="60">
        <f t="shared" si="0"/>
        <v>3.25</v>
      </c>
      <c r="V16" s="60">
        <f t="shared" si="1"/>
        <v>3.5</v>
      </c>
      <c r="W16" s="62"/>
      <c r="X16" s="57"/>
    </row>
    <row r="17" spans="1:24" x14ac:dyDescent="0.2">
      <c r="A17" s="17" t="s">
        <v>107</v>
      </c>
      <c r="B17" s="17">
        <v>3</v>
      </c>
      <c r="C17" s="17">
        <v>3</v>
      </c>
      <c r="D17" s="21" t="str">
        <f>IF(C17*B17=0,"",VLOOKUP(B17,Lists!B$10:G$14,CEILING(C17-0.5,1)+1,TRUE))</f>
        <v>Høy</v>
      </c>
      <c r="E17" s="36"/>
      <c r="F17" s="36"/>
      <c r="G17" s="36"/>
      <c r="H17" s="36"/>
      <c r="I17" s="36"/>
      <c r="J17" s="36"/>
      <c r="K17" s="36"/>
      <c r="L17" s="36"/>
      <c r="M17" s="25"/>
      <c r="N17" s="189"/>
      <c r="O17" s="25"/>
      <c r="P17" s="25"/>
      <c r="Q17" s="25"/>
      <c r="R17" s="25"/>
      <c r="S17" s="25"/>
      <c r="T17" s="1" t="s">
        <v>6</v>
      </c>
      <c r="U17" s="60">
        <f t="shared" si="0"/>
        <v>2.25</v>
      </c>
      <c r="V17" s="60">
        <f t="shared" si="1"/>
        <v>2.75</v>
      </c>
      <c r="W17" s="62"/>
      <c r="X17" s="57"/>
    </row>
    <row r="18" spans="1:24" x14ac:dyDescent="0.2">
      <c r="A18" s="17" t="s">
        <v>108</v>
      </c>
      <c r="B18" s="17"/>
      <c r="C18" s="17"/>
      <c r="D18" s="21" t="str">
        <f>IF(C18*B18=0,"",VLOOKUP(B18,Lists!B$10:G$14,CEILING(C18-0.5,1)+1,TRUE))</f>
        <v/>
      </c>
      <c r="E18" s="36"/>
      <c r="F18" s="36"/>
      <c r="G18" s="36"/>
      <c r="H18" s="36"/>
      <c r="I18" s="36"/>
      <c r="J18" s="36"/>
      <c r="K18" s="36"/>
      <c r="L18" s="36"/>
      <c r="M18" s="25"/>
      <c r="N18" s="25"/>
      <c r="O18" s="25"/>
      <c r="P18" s="25"/>
      <c r="Q18" s="25"/>
      <c r="R18" s="25"/>
      <c r="S18" s="25"/>
      <c r="T18" s="1" t="s">
        <v>7</v>
      </c>
      <c r="U18" s="60">
        <f t="shared" si="0"/>
        <v>-10</v>
      </c>
      <c r="V18" s="60">
        <f t="shared" si="1"/>
        <v>-10</v>
      </c>
      <c r="W18" s="62"/>
      <c r="X18" s="57"/>
    </row>
    <row r="19" spans="1:24" x14ac:dyDescent="0.2">
      <c r="A19" s="17" t="s">
        <v>109</v>
      </c>
      <c r="B19" s="17"/>
      <c r="C19" s="17"/>
      <c r="D19" s="21" t="str">
        <f>IF(C19*B19=0,"",VLOOKUP(B19,Lists!B$10:G$14,CEILING(C19-0.5,1)+1,TRUE))</f>
        <v/>
      </c>
      <c r="E19" s="36"/>
      <c r="F19" s="36"/>
      <c r="G19" s="36"/>
      <c r="H19" s="36"/>
      <c r="I19" s="36"/>
      <c r="J19" s="36"/>
      <c r="K19" s="36"/>
      <c r="L19" s="36"/>
      <c r="M19" s="25"/>
      <c r="N19" s="25"/>
      <c r="O19" s="25"/>
      <c r="P19" s="25"/>
      <c r="Q19" s="25"/>
      <c r="R19" s="25"/>
      <c r="S19" s="25"/>
      <c r="T19" s="1" t="s">
        <v>8</v>
      </c>
      <c r="U19" s="60">
        <f t="shared" si="0"/>
        <v>-10</v>
      </c>
      <c r="V19" s="60">
        <f t="shared" si="1"/>
        <v>-10</v>
      </c>
      <c r="W19" s="62"/>
      <c r="X19" s="57"/>
    </row>
    <row r="20" spans="1:24" x14ac:dyDescent="0.2">
      <c r="A20" s="17" t="s">
        <v>110</v>
      </c>
      <c r="B20" s="17"/>
      <c r="C20" s="17"/>
      <c r="D20" s="21" t="str">
        <f>IF(C20*B20=0,"",VLOOKUP(B20,Lists!B$10:G$14,CEILING(C20-0.5,1)+1,TRUE))</f>
        <v/>
      </c>
      <c r="E20" s="36"/>
      <c r="F20" s="36"/>
      <c r="G20" s="36"/>
      <c r="H20" s="36"/>
      <c r="I20" s="36"/>
      <c r="J20" s="36"/>
      <c r="K20" s="36"/>
      <c r="L20" s="36"/>
      <c r="M20" s="25"/>
      <c r="N20" s="25"/>
      <c r="O20" s="25"/>
      <c r="P20" s="25"/>
      <c r="Q20" s="25"/>
      <c r="R20" s="25"/>
      <c r="S20" s="25"/>
      <c r="T20" s="1" t="s">
        <v>9</v>
      </c>
      <c r="U20" s="60">
        <f t="shared" si="0"/>
        <v>-10</v>
      </c>
      <c r="V20" s="60">
        <f t="shared" si="1"/>
        <v>-10</v>
      </c>
      <c r="W20" s="62"/>
      <c r="X20" s="57"/>
    </row>
    <row r="21" spans="1:24" x14ac:dyDescent="0.2">
      <c r="A21" s="17" t="s">
        <v>111</v>
      </c>
      <c r="B21" s="17"/>
      <c r="C21" s="17"/>
      <c r="D21" s="21" t="str">
        <f>IF(C21*B21=0,"",VLOOKUP(B21,Lists!B$10:G$14,CEILING(C21-0.5,1)+1,TRUE))</f>
        <v/>
      </c>
      <c r="E21" s="36"/>
      <c r="F21" s="36"/>
      <c r="G21" s="36"/>
      <c r="H21" s="36"/>
      <c r="I21" s="36"/>
      <c r="J21" s="36"/>
      <c r="K21" s="36"/>
      <c r="L21" s="36"/>
      <c r="M21" s="25"/>
      <c r="N21" s="25"/>
      <c r="O21" s="25"/>
      <c r="P21" s="25"/>
      <c r="Q21" s="25"/>
      <c r="R21" s="25"/>
      <c r="S21" s="25"/>
      <c r="T21" s="1" t="s">
        <v>10</v>
      </c>
      <c r="U21" s="60">
        <f t="shared" si="0"/>
        <v>-10</v>
      </c>
      <c r="V21" s="60">
        <f t="shared" si="1"/>
        <v>-10</v>
      </c>
      <c r="W21" s="62"/>
      <c r="X21" s="57"/>
    </row>
    <row r="22" spans="1:24" x14ac:dyDescent="0.2">
      <c r="A22" s="17" t="s">
        <v>112</v>
      </c>
      <c r="B22" s="17"/>
      <c r="C22" s="17"/>
      <c r="D22" s="21" t="str">
        <f>IF(C22*B22=0,"",VLOOKUP(B22,Lists!B$10:G$14,CEILING(C22-0.5,1)+1,TRUE))</f>
        <v/>
      </c>
      <c r="E22" s="36"/>
      <c r="F22" s="36"/>
      <c r="G22" s="36"/>
      <c r="H22" s="36"/>
      <c r="I22" s="36"/>
      <c r="J22" s="36"/>
      <c r="K22" s="36"/>
      <c r="L22" s="36"/>
      <c r="M22" s="25"/>
      <c r="N22" s="25"/>
      <c r="O22" s="25"/>
      <c r="P22" s="25"/>
      <c r="Q22" s="25"/>
      <c r="R22" s="25"/>
      <c r="S22" s="25"/>
      <c r="T22" s="1" t="s">
        <v>11</v>
      </c>
      <c r="U22" s="60">
        <f t="shared" si="0"/>
        <v>-10</v>
      </c>
      <c r="V22" s="60">
        <f t="shared" si="1"/>
        <v>-10</v>
      </c>
      <c r="W22" s="62"/>
      <c r="X22" s="57"/>
    </row>
    <row r="23" spans="1:24" x14ac:dyDescent="0.2">
      <c r="A23" s="17" t="s">
        <v>113</v>
      </c>
      <c r="B23" s="17"/>
      <c r="C23" s="17"/>
      <c r="D23" s="21" t="str">
        <f>IF(C23*B23=0,"",VLOOKUP(B23,Lists!B$10:G$14,CEILING(C23-0.5,1)+1,TRUE))</f>
        <v/>
      </c>
      <c r="E23" s="36"/>
      <c r="F23" s="36"/>
      <c r="G23" s="36"/>
      <c r="H23" s="36"/>
      <c r="I23" s="36"/>
      <c r="J23" s="36"/>
      <c r="K23" s="36"/>
      <c r="L23" s="36"/>
      <c r="M23" s="25"/>
      <c r="N23" s="25"/>
      <c r="O23" s="25"/>
      <c r="P23" s="25"/>
      <c r="Q23" s="25"/>
      <c r="R23" s="25"/>
      <c r="S23" s="25"/>
      <c r="T23" s="1" t="s">
        <v>12</v>
      </c>
      <c r="U23" s="60">
        <f t="shared" si="0"/>
        <v>-10</v>
      </c>
      <c r="V23" s="60">
        <f t="shared" si="1"/>
        <v>-10</v>
      </c>
      <c r="W23" s="62"/>
      <c r="X23" s="57"/>
    </row>
    <row r="24" spans="1:24" x14ac:dyDescent="0.2">
      <c r="A24" s="17" t="s">
        <v>114</v>
      </c>
      <c r="B24" s="17"/>
      <c r="C24" s="17"/>
      <c r="D24" s="21" t="str">
        <f>IF(C24*B24=0,"",VLOOKUP(B24,Lists!B$10:G$14,CEILING(C24-0.5,1)+1,TRUE))</f>
        <v/>
      </c>
      <c r="E24" s="36"/>
      <c r="F24" s="36"/>
      <c r="G24" s="36"/>
      <c r="H24" s="36"/>
      <c r="I24" s="36"/>
      <c r="J24" s="36"/>
      <c r="K24" s="36"/>
      <c r="L24" s="36"/>
      <c r="M24" s="25"/>
      <c r="N24" s="25"/>
      <c r="O24" s="25"/>
      <c r="P24" s="25"/>
      <c r="Q24" s="25"/>
      <c r="R24" s="25"/>
      <c r="S24" s="25"/>
      <c r="T24" s="1" t="s">
        <v>13</v>
      </c>
      <c r="U24" s="60">
        <f t="shared" si="0"/>
        <v>-10</v>
      </c>
      <c r="V24" s="60">
        <f t="shared" si="1"/>
        <v>-10</v>
      </c>
      <c r="W24" s="62"/>
      <c r="X24" s="57"/>
    </row>
    <row r="25" spans="1:24" x14ac:dyDescent="0.2">
      <c r="A25" s="17" t="s">
        <v>115</v>
      </c>
      <c r="B25" s="17"/>
      <c r="C25" s="17"/>
      <c r="D25" s="21" t="str">
        <f>IF(C25*B25=0,"",VLOOKUP(B25,Lists!B$10:G$14,CEILING(C25-0.5,1)+1,TRUE))</f>
        <v/>
      </c>
      <c r="E25" s="36"/>
      <c r="F25" s="36"/>
      <c r="G25" s="36"/>
      <c r="H25" s="36"/>
      <c r="I25" s="36"/>
      <c r="J25" s="36"/>
      <c r="K25" s="36"/>
      <c r="L25" s="36"/>
      <c r="M25" s="25"/>
      <c r="N25" s="25"/>
      <c r="O25" s="25"/>
      <c r="P25" s="25"/>
      <c r="Q25" s="25"/>
      <c r="R25" s="25"/>
      <c r="S25" s="25"/>
      <c r="T25" s="1" t="s">
        <v>14</v>
      </c>
      <c r="U25" s="60">
        <f t="shared" si="0"/>
        <v>-10</v>
      </c>
      <c r="V25" s="60">
        <f t="shared" si="1"/>
        <v>-10</v>
      </c>
      <c r="W25" s="62"/>
      <c r="X25" s="57"/>
    </row>
    <row r="26" spans="1:24" x14ac:dyDescent="0.2">
      <c r="A26" s="17" t="s">
        <v>116</v>
      </c>
      <c r="B26" s="17"/>
      <c r="C26" s="17"/>
      <c r="D26" s="21" t="str">
        <f>IF(C26*B26=0,"",VLOOKUP(B26,Lists!B$10:G$14,CEILING(C26-0.5,1)+1,TRUE))</f>
        <v/>
      </c>
      <c r="E26" s="36"/>
      <c r="F26" s="36"/>
      <c r="G26" s="36"/>
      <c r="H26" s="36"/>
      <c r="I26" s="36"/>
      <c r="J26" s="36"/>
      <c r="K26" s="36"/>
      <c r="L26" s="36"/>
      <c r="M26" s="25"/>
      <c r="N26" s="25"/>
      <c r="O26" s="25"/>
      <c r="P26" s="25"/>
      <c r="Q26" s="25"/>
      <c r="R26" s="25"/>
      <c r="S26" s="25"/>
      <c r="T26" s="1" t="s">
        <v>15</v>
      </c>
      <c r="U26" s="60">
        <f t="shared" si="0"/>
        <v>-10</v>
      </c>
      <c r="V26" s="60">
        <f t="shared" si="1"/>
        <v>-10</v>
      </c>
      <c r="W26" s="62"/>
      <c r="X26" s="57"/>
    </row>
    <row r="27" spans="1:24" x14ac:dyDescent="0.2">
      <c r="A27" s="17" t="s">
        <v>117</v>
      </c>
      <c r="B27" s="17"/>
      <c r="C27" s="17"/>
      <c r="D27" s="21" t="str">
        <f>IF(C27*B27=0,"",VLOOKUP(B27,Lists!B$10:G$14,CEILING(C27-0.5,1)+1,TRUE))</f>
        <v/>
      </c>
      <c r="E27" s="36"/>
      <c r="F27" s="36"/>
      <c r="G27" s="36"/>
      <c r="H27" s="36"/>
      <c r="I27" s="36"/>
      <c r="J27" s="36"/>
      <c r="K27" s="36"/>
      <c r="L27" s="36"/>
      <c r="M27" s="25"/>
      <c r="N27" s="25"/>
      <c r="O27" s="25"/>
      <c r="P27" s="25"/>
      <c r="Q27" s="25"/>
      <c r="R27" s="25"/>
      <c r="S27" s="25"/>
      <c r="T27" s="1" t="s">
        <v>16</v>
      </c>
      <c r="U27" s="60">
        <f t="shared" si="0"/>
        <v>-10</v>
      </c>
      <c r="V27" s="60">
        <f t="shared" si="1"/>
        <v>-10</v>
      </c>
      <c r="W27" s="62"/>
      <c r="X27" s="57"/>
    </row>
    <row r="28" spans="1:24" x14ac:dyDescent="0.2">
      <c r="A28" s="17" t="s">
        <v>118</v>
      </c>
      <c r="B28" s="17"/>
      <c r="C28" s="17"/>
      <c r="D28" s="21" t="str">
        <f>IF(C28*B28=0,"",VLOOKUP(B28,Lists!B$10:G$14,CEILING(C28-0.5,1)+1,TRUE))</f>
        <v/>
      </c>
      <c r="E28" s="36"/>
      <c r="F28" s="36"/>
      <c r="G28" s="36"/>
      <c r="H28" s="36"/>
      <c r="I28" s="36"/>
      <c r="J28" s="36"/>
      <c r="K28" s="36"/>
      <c r="L28" s="36"/>
      <c r="M28" s="25"/>
      <c r="N28" s="25"/>
      <c r="O28" s="25"/>
      <c r="P28" s="25"/>
      <c r="Q28" s="25"/>
      <c r="R28" s="25"/>
      <c r="S28" s="25"/>
      <c r="T28" s="1" t="s">
        <v>17</v>
      </c>
      <c r="U28" s="60">
        <f t="shared" si="0"/>
        <v>-10</v>
      </c>
      <c r="V28" s="60">
        <f t="shared" si="1"/>
        <v>-10</v>
      </c>
      <c r="W28" s="62"/>
      <c r="X28" s="57"/>
    </row>
    <row r="29" spans="1:24" x14ac:dyDescent="0.2">
      <c r="A29" s="17" t="s">
        <v>119</v>
      </c>
      <c r="B29" s="17"/>
      <c r="C29" s="17"/>
      <c r="D29" s="21" t="str">
        <f>IF(C29*B29=0,"",VLOOKUP(B29,Lists!B$10:G$14,CEILING(C29-0.5,1)+1,TRUE))</f>
        <v/>
      </c>
      <c r="E29" s="36"/>
      <c r="F29" s="36"/>
      <c r="G29" s="36"/>
      <c r="H29" s="36"/>
      <c r="I29" s="36"/>
      <c r="J29" s="36"/>
      <c r="K29" s="36"/>
      <c r="L29" s="36"/>
      <c r="M29" s="25"/>
      <c r="N29" s="25"/>
      <c r="O29" s="25"/>
      <c r="P29" s="25"/>
      <c r="Q29" s="25"/>
      <c r="R29" s="25"/>
      <c r="S29" s="25"/>
      <c r="T29" s="1" t="s">
        <v>18</v>
      </c>
      <c r="U29" s="60">
        <f t="shared" si="0"/>
        <v>-10</v>
      </c>
      <c r="V29" s="60">
        <f t="shared" si="1"/>
        <v>-10</v>
      </c>
      <c r="W29" s="57"/>
      <c r="X29" s="57"/>
    </row>
    <row r="30" spans="1:24" x14ac:dyDescent="0.2">
      <c r="A30" s="17" t="s">
        <v>120</v>
      </c>
      <c r="B30" s="17"/>
      <c r="C30" s="17"/>
      <c r="D30" s="21" t="str">
        <f>IF(C30*B30=0,"",VLOOKUP(B30,Lists!B$10:G$14,CEILING(C30-0.5,1)+1,TRUE))</f>
        <v/>
      </c>
      <c r="E30" s="36"/>
      <c r="F30" s="36"/>
      <c r="G30" s="36"/>
      <c r="H30" s="36"/>
      <c r="I30" s="36"/>
      <c r="J30" s="36"/>
      <c r="K30" s="36"/>
      <c r="L30" s="36"/>
      <c r="M30" s="25"/>
      <c r="N30" s="25"/>
      <c r="O30" s="25"/>
      <c r="P30" s="25"/>
      <c r="Q30" s="25"/>
      <c r="R30" s="25"/>
      <c r="S30" s="25"/>
      <c r="T30" s="1" t="s">
        <v>19</v>
      </c>
      <c r="U30" s="60">
        <f t="shared" si="0"/>
        <v>-10</v>
      </c>
      <c r="V30" s="60">
        <f t="shared" si="1"/>
        <v>-10</v>
      </c>
      <c r="W30" s="57"/>
      <c r="X30" s="57"/>
    </row>
    <row r="31" spans="1:24" x14ac:dyDescent="0.2">
      <c r="A31" s="17" t="s">
        <v>121</v>
      </c>
      <c r="B31" s="17"/>
      <c r="C31" s="17"/>
      <c r="D31" s="21" t="str">
        <f>IF(C31*B31=0,"",VLOOKUP(B31,Lists!B$10:G$14,CEILING(C31-0.5,1)+1,TRUE))</f>
        <v/>
      </c>
      <c r="E31" s="36"/>
      <c r="F31" s="36"/>
      <c r="G31" s="36"/>
      <c r="H31" s="36"/>
      <c r="I31" s="36"/>
      <c r="J31" s="36"/>
      <c r="K31" s="36"/>
      <c r="L31" s="36"/>
      <c r="M31" s="25"/>
      <c r="N31" s="25"/>
      <c r="O31" s="25"/>
      <c r="P31" s="25"/>
      <c r="Q31" s="25"/>
      <c r="R31" s="25"/>
      <c r="S31" s="25"/>
      <c r="T31" s="1" t="s">
        <v>20</v>
      </c>
      <c r="U31" s="60">
        <f t="shared" si="0"/>
        <v>-10</v>
      </c>
      <c r="V31" s="60">
        <f t="shared" si="1"/>
        <v>-10</v>
      </c>
      <c r="W31" s="57">
        <v>-0.5</v>
      </c>
      <c r="X31" s="57">
        <v>-0.5</v>
      </c>
    </row>
    <row r="32" spans="1:24" x14ac:dyDescent="0.2">
      <c r="A32" s="17" t="s">
        <v>122</v>
      </c>
      <c r="B32" s="17"/>
      <c r="C32" s="17"/>
      <c r="D32" s="21" t="str">
        <f>IF(C32*B32=0,"",VLOOKUP(B32,Lists!B$10:G$14,CEILING(C32-0.5,1)+1,TRUE))</f>
        <v/>
      </c>
      <c r="E32" s="36"/>
      <c r="F32" s="36"/>
      <c r="G32" s="36"/>
      <c r="H32" s="36"/>
      <c r="I32" s="36"/>
      <c r="J32" s="36"/>
      <c r="K32" s="36"/>
      <c r="L32" s="36"/>
      <c r="M32" s="25"/>
      <c r="N32" s="25"/>
      <c r="O32" s="25"/>
      <c r="P32" s="25"/>
      <c r="Q32" s="25"/>
      <c r="R32" s="25"/>
      <c r="S32" s="25"/>
      <c r="T32" s="1" t="s">
        <v>21</v>
      </c>
      <c r="U32" s="60">
        <f t="shared" si="0"/>
        <v>-10</v>
      </c>
      <c r="V32" s="60">
        <f t="shared" si="1"/>
        <v>-10</v>
      </c>
      <c r="W32" s="57"/>
      <c r="X32" s="57"/>
    </row>
    <row r="33" spans="1:22" ht="13.5" thickBot="1" x14ac:dyDescent="0.25">
      <c r="A33" s="25"/>
      <c r="B33" s="25"/>
      <c r="C33" s="39"/>
      <c r="D33" s="25"/>
      <c r="E33" s="36"/>
      <c r="F33" s="25"/>
      <c r="G33" s="25"/>
      <c r="H33" s="25"/>
      <c r="I33" s="25"/>
      <c r="J33" s="25"/>
      <c r="K33" s="25"/>
      <c r="L33" s="25"/>
      <c r="M33" s="25"/>
      <c r="N33" s="25"/>
      <c r="O33" s="25"/>
      <c r="P33" s="25"/>
      <c r="Q33" s="25"/>
      <c r="R33" s="25"/>
      <c r="S33" s="25"/>
      <c r="T33" s="25"/>
      <c r="U33" s="63" t="s">
        <v>95</v>
      </c>
      <c r="V33" s="64" t="s">
        <v>94</v>
      </c>
    </row>
    <row r="34" spans="1:22" x14ac:dyDescent="0.2">
      <c r="A34" s="45"/>
      <c r="B34" s="25"/>
      <c r="C34" s="45"/>
      <c r="D34" s="25"/>
      <c r="E34" s="25"/>
      <c r="F34" s="25"/>
      <c r="G34" s="25"/>
      <c r="H34" s="25"/>
      <c r="I34" s="25"/>
      <c r="J34" s="25"/>
      <c r="K34" s="25"/>
      <c r="L34" s="25"/>
      <c r="M34" s="25"/>
      <c r="N34" s="25"/>
      <c r="O34" s="25"/>
      <c r="P34" s="25"/>
      <c r="Q34" s="25"/>
      <c r="R34" s="25"/>
      <c r="S34" s="25"/>
      <c r="T34" s="25"/>
      <c r="U34" s="65">
        <v>-0.85</v>
      </c>
      <c r="V34" s="66">
        <v>-0.5</v>
      </c>
    </row>
    <row r="35" spans="1:22" x14ac:dyDescent="0.2">
      <c r="A35" s="25"/>
      <c r="B35" s="25"/>
      <c r="C35" s="39"/>
      <c r="D35" s="25"/>
      <c r="E35" s="25"/>
      <c r="F35" s="25"/>
      <c r="G35" s="25"/>
      <c r="H35" s="25"/>
      <c r="I35" s="25"/>
      <c r="J35" s="25"/>
      <c r="K35" s="25"/>
      <c r="L35" s="25"/>
      <c r="M35" s="25"/>
      <c r="N35" s="25"/>
      <c r="O35" s="25"/>
      <c r="P35" s="25"/>
      <c r="Q35" s="25"/>
      <c r="R35" s="25"/>
      <c r="S35" s="25"/>
      <c r="T35" s="25"/>
      <c r="U35" s="65">
        <v>-0.85</v>
      </c>
      <c r="V35" s="66">
        <v>-0.25</v>
      </c>
    </row>
    <row r="36" spans="1:22" x14ac:dyDescent="0.2">
      <c r="A36" s="39"/>
      <c r="B36" s="25"/>
      <c r="C36" s="39"/>
      <c r="D36" s="25"/>
      <c r="E36" s="25"/>
      <c r="F36" s="25"/>
      <c r="G36" s="25"/>
      <c r="H36" s="25"/>
      <c r="I36" s="25"/>
      <c r="J36" s="25"/>
      <c r="K36" s="25"/>
      <c r="L36" s="25"/>
      <c r="M36" s="25"/>
      <c r="N36" s="25"/>
      <c r="O36" s="25"/>
      <c r="P36" s="25"/>
      <c r="Q36" s="25"/>
      <c r="R36" s="25"/>
      <c r="S36" s="25"/>
      <c r="T36" s="25"/>
      <c r="U36" s="65">
        <v>-0.85</v>
      </c>
      <c r="V36" s="66">
        <v>-0.75</v>
      </c>
    </row>
    <row r="37" spans="1:22" x14ac:dyDescent="0.2">
      <c r="A37" s="25"/>
      <c r="B37" s="25"/>
      <c r="C37" s="39"/>
      <c r="D37" s="25"/>
      <c r="E37" s="25"/>
      <c r="F37" s="25"/>
      <c r="G37" s="25"/>
      <c r="H37" s="25"/>
      <c r="I37" s="25"/>
      <c r="J37" s="25"/>
      <c r="K37" s="25"/>
      <c r="L37" s="25"/>
      <c r="M37" s="25"/>
      <c r="N37" s="25"/>
      <c r="O37" s="25"/>
      <c r="P37" s="25"/>
      <c r="Q37" s="25"/>
      <c r="R37" s="25"/>
      <c r="S37" s="25"/>
      <c r="T37" s="25"/>
      <c r="U37" s="66">
        <v>-0.75</v>
      </c>
      <c r="V37" s="66">
        <v>-0.5</v>
      </c>
    </row>
    <row r="38" spans="1:22" x14ac:dyDescent="0.2">
      <c r="U38" s="66">
        <v>-0.75</v>
      </c>
      <c r="V38" s="66">
        <v>-0.25</v>
      </c>
    </row>
    <row r="39" spans="1:22" x14ac:dyDescent="0.2">
      <c r="U39" s="66">
        <v>-0.75</v>
      </c>
      <c r="V39" s="66">
        <v>-0.75</v>
      </c>
    </row>
    <row r="40" spans="1:22" x14ac:dyDescent="0.2">
      <c r="U40" s="66">
        <v>-0.66</v>
      </c>
      <c r="V40" s="66">
        <v>-0.5</v>
      </c>
    </row>
    <row r="41" spans="1:22" x14ac:dyDescent="0.2">
      <c r="U41" s="66">
        <v>-0.66</v>
      </c>
      <c r="V41" s="66">
        <v>-0.25</v>
      </c>
    </row>
    <row r="42" spans="1:22" x14ac:dyDescent="0.2">
      <c r="U42" s="66">
        <v>-0.66</v>
      </c>
      <c r="V42" s="66">
        <v>-0.75</v>
      </c>
    </row>
    <row r="43" spans="1:22" x14ac:dyDescent="0.2">
      <c r="U43" s="66">
        <v>-0.5</v>
      </c>
      <c r="V43" s="66">
        <v>-0.5</v>
      </c>
    </row>
    <row r="44" spans="1:22" x14ac:dyDescent="0.2">
      <c r="U44" s="66">
        <v>-0.5</v>
      </c>
      <c r="V44" s="66">
        <v>-0.25</v>
      </c>
    </row>
    <row r="45" spans="1:22" x14ac:dyDescent="0.2">
      <c r="U45" s="66">
        <v>-0.5</v>
      </c>
      <c r="V45" s="66">
        <v>-0.75</v>
      </c>
    </row>
    <row r="46" spans="1:22" x14ac:dyDescent="0.2">
      <c r="U46" s="66">
        <v>-0.33</v>
      </c>
      <c r="V46" s="66">
        <v>-0.5</v>
      </c>
    </row>
    <row r="47" spans="1:22" x14ac:dyDescent="0.2">
      <c r="U47" s="66">
        <v>-0.33</v>
      </c>
      <c r="V47" s="66">
        <v>-0.25</v>
      </c>
    </row>
    <row r="48" spans="1:22" x14ac:dyDescent="0.2">
      <c r="U48" s="66">
        <v>-0.33</v>
      </c>
      <c r="V48" s="66">
        <v>-0.75</v>
      </c>
    </row>
    <row r="49" spans="21:22" x14ac:dyDescent="0.2">
      <c r="U49" s="66">
        <v>-0.25</v>
      </c>
      <c r="V49" s="66">
        <v>-0.5</v>
      </c>
    </row>
    <row r="50" spans="21:22" x14ac:dyDescent="0.2">
      <c r="U50" s="66">
        <v>-0.25</v>
      </c>
      <c r="V50" s="66">
        <v>-0.25</v>
      </c>
    </row>
    <row r="51" spans="21:22" x14ac:dyDescent="0.2">
      <c r="U51" s="66">
        <v>-0.25</v>
      </c>
      <c r="V51" s="66">
        <v>-0.75</v>
      </c>
    </row>
    <row r="52" spans="21:22" x14ac:dyDescent="0.2">
      <c r="U52" s="66">
        <v>-0.15</v>
      </c>
      <c r="V52" s="66">
        <v>-0.5</v>
      </c>
    </row>
    <row r="53" spans="21:22" x14ac:dyDescent="0.2">
      <c r="U53" s="66">
        <v>-0.15</v>
      </c>
      <c r="V53" s="66">
        <v>-0.25</v>
      </c>
    </row>
    <row r="54" spans="21:22" x14ac:dyDescent="0.2">
      <c r="U54" s="57"/>
      <c r="V54" s="66"/>
    </row>
  </sheetData>
  <sheetProtection sheet="1" objects="1" scenarios="1"/>
  <mergeCells count="3">
    <mergeCell ref="B5:C5"/>
    <mergeCell ref="B6:C6"/>
    <mergeCell ref="B7:C7"/>
  </mergeCells>
  <phoneticPr fontId="4" type="noConversion"/>
  <conditionalFormatting sqref="E5:E8 B5:D7">
    <cfRule type="cellIs" dxfId="549" priority="3" stopIfTrue="1" operator="equal">
      <formula>0</formula>
    </cfRule>
  </conditionalFormatting>
  <conditionalFormatting sqref="E11">
    <cfRule type="cellIs" dxfId="548" priority="4" stopIfTrue="1" operator="equal">
      <formula>"Middels"</formula>
    </cfRule>
    <cfRule type="cellIs" dxfId="547" priority="5" stopIfTrue="1" operator="equal">
      <formula>"Lav"</formula>
    </cfRule>
    <cfRule type="cellIs" dxfId="546" priority="6" stopIfTrue="1" operator="equal">
      <formula>"Kritisk"</formula>
    </cfRule>
  </conditionalFormatting>
  <conditionalFormatting sqref="D10">
    <cfRule type="cellIs" dxfId="545" priority="7" stopIfTrue="1" operator="equal">
      <formula>"Middels"</formula>
    </cfRule>
    <cfRule type="cellIs" dxfId="544" priority="8" stopIfTrue="1" operator="equal">
      <formula>"Lav"</formula>
    </cfRule>
    <cfRule type="cellIs" dxfId="543" priority="9" stopIfTrue="1" operator="equal">
      <formula>"Høy"</formula>
    </cfRule>
    <cfRule type="cellIs" dxfId="542" priority="1" operator="equal">
      <formula>"Kritisk"</formula>
    </cfRule>
  </conditionalFormatting>
  <conditionalFormatting sqref="D13:D32">
    <cfRule type="cellIs" dxfId="541" priority="2" stopIfTrue="1" operator="equal">
      <formula>"Høy"</formula>
    </cfRule>
    <cfRule type="cellIs" dxfId="540" priority="10" stopIfTrue="1" operator="equal">
      <formula>"Middels"</formula>
    </cfRule>
    <cfRule type="cellIs" dxfId="539" priority="11" stopIfTrue="1" operator="equal">
      <formula>"Lav"</formula>
    </cfRule>
    <cfRule type="cellIs" dxfId="538" priority="12" stopIfTrue="1" operator="equal">
      <formula>"Kritisk"</formula>
    </cfRule>
  </conditionalFormatting>
  <dataValidations xWindow="270" yWindow="560" count="3">
    <dataValidation type="whole" allowBlank="1" showInputMessage="1" showErrorMessage="1" errorTitle="Wrong input" error="Velg et tall mellom 1 og 5" promptTitle="Sannsynlighet" prompt="Velg et tall mellom 1 og 5 der_x000a_1=Meget liten_x000a_2=Liten_x000a_3=Moderat_x000a_4=Stor_x000a_5=Svært stor" sqref="B14:B22 B24:B32">
      <formula1>1</formula1>
      <formula2>5</formula2>
    </dataValidation>
    <dataValidation type="whole" allowBlank="1" showInputMessage="1" showErrorMessage="1" errorTitle="Feil innlagt tall" error="Velg et tall mellom 1 og 5" promptTitle="Sannsynlighet" prompt="Velg et tall mellom 1 og 5 der_x000a_1=Meget liten_x000a_2=Liten_x000a_3=Moderat_x000a_4=Stor_x000a_5=Svært stor" sqref="B13 B23">
      <formula1>1</formula1>
      <formula2>5</formula2>
    </dataValidation>
    <dataValidation type="whole" allowBlank="1" showInputMessage="1" showErrorMessage="1" errorTitle="Feil innlagt tall" error="Du må velge et tall mellom 1 og 5" promptTitle="Konsekvens" prompt="Velg et tall mellom 1 og 5 der_x000a_1=Ubetydelig_x000a_2=Lav_x000a_3=Moderat_x000a_4=Alvorlig_x000a_5=Svært alvorlig" sqref="C13:C32">
      <formula1>1</formula1>
      <formula2>5</formula2>
    </dataValidation>
  </dataValidations>
  <pageMargins left="0.36" right="0.19" top="0.62" bottom="0.55000000000000004" header="0.39" footer="0.36"/>
  <pageSetup paperSize="9" orientation="landscape" r:id="rId1"/>
  <headerFooter alignWithMargins="0"/>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14"/>
  <sheetViews>
    <sheetView showRowColHeaders="0" workbookViewId="0">
      <selection activeCell="D13" sqref="D13"/>
    </sheetView>
  </sheetViews>
  <sheetFormatPr baseColWidth="10" defaultColWidth="9.140625" defaultRowHeight="12.75" x14ac:dyDescent="0.2"/>
  <cols>
    <col min="1" max="1" width="11.42578125" customWidth="1"/>
  </cols>
  <sheetData>
    <row r="1" spans="1:7" x14ac:dyDescent="0.2">
      <c r="A1" s="226" t="s">
        <v>22</v>
      </c>
      <c r="B1" s="226"/>
    </row>
    <row r="2" spans="1:7" x14ac:dyDescent="0.2">
      <c r="A2">
        <v>0</v>
      </c>
      <c r="B2" t="s">
        <v>24</v>
      </c>
    </row>
    <row r="3" spans="1:7" x14ac:dyDescent="0.2">
      <c r="A3">
        <v>4</v>
      </c>
      <c r="B3" t="s">
        <v>25</v>
      </c>
    </row>
    <row r="4" spans="1:7" x14ac:dyDescent="0.2">
      <c r="A4">
        <v>6</v>
      </c>
      <c r="B4" t="s">
        <v>26</v>
      </c>
    </row>
    <row r="5" spans="1:7" x14ac:dyDescent="0.2">
      <c r="A5">
        <v>8</v>
      </c>
      <c r="B5" t="s">
        <v>27</v>
      </c>
    </row>
    <row r="7" spans="1:7" ht="13.5" thickBot="1" x14ac:dyDescent="0.25">
      <c r="A7" s="226" t="s">
        <v>23</v>
      </c>
      <c r="B7" s="226"/>
      <c r="C7" s="226"/>
      <c r="D7" s="226"/>
      <c r="E7" s="226"/>
      <c r="F7" s="226"/>
      <c r="G7" s="226"/>
    </row>
    <row r="8" spans="1:7" ht="13.5" thickBot="1" x14ac:dyDescent="0.25">
      <c r="A8" s="5"/>
      <c r="B8" s="13"/>
      <c r="C8" s="227" t="s">
        <v>1</v>
      </c>
      <c r="D8" s="227"/>
      <c r="E8" s="227"/>
      <c r="F8" s="227"/>
      <c r="G8" s="228"/>
    </row>
    <row r="9" spans="1:7" x14ac:dyDescent="0.2">
      <c r="A9" s="14"/>
      <c r="B9" s="5"/>
      <c r="C9" s="6">
        <v>0.5</v>
      </c>
      <c r="D9" s="6">
        <v>1.5</v>
      </c>
      <c r="E9" s="6">
        <v>2.5</v>
      </c>
      <c r="F9" s="6">
        <v>3.5</v>
      </c>
      <c r="G9" s="7">
        <v>4.5</v>
      </c>
    </row>
    <row r="10" spans="1:7" x14ac:dyDescent="0.2">
      <c r="A10" s="229" t="s">
        <v>0</v>
      </c>
      <c r="B10" s="8">
        <v>0.5</v>
      </c>
      <c r="C10" s="4" t="s">
        <v>24</v>
      </c>
      <c r="D10" s="4" t="s">
        <v>24</v>
      </c>
      <c r="E10" s="4" t="s">
        <v>25</v>
      </c>
      <c r="F10" s="4" t="s">
        <v>26</v>
      </c>
      <c r="G10" s="9" t="s">
        <v>26</v>
      </c>
    </row>
    <row r="11" spans="1:7" x14ac:dyDescent="0.2">
      <c r="A11" s="229"/>
      <c r="B11" s="8">
        <v>1.5</v>
      </c>
      <c r="C11" s="4" t="s">
        <v>24</v>
      </c>
      <c r="D11" s="4" t="s">
        <v>24</v>
      </c>
      <c r="E11" s="4" t="s">
        <v>25</v>
      </c>
      <c r="F11" s="4" t="s">
        <v>26</v>
      </c>
      <c r="G11" s="9" t="s">
        <v>27</v>
      </c>
    </row>
    <row r="12" spans="1:7" x14ac:dyDescent="0.2">
      <c r="A12" s="229"/>
      <c r="B12" s="8">
        <v>2.5</v>
      </c>
      <c r="C12" s="4" t="s">
        <v>24</v>
      </c>
      <c r="D12" s="4" t="s">
        <v>25</v>
      </c>
      <c r="E12" s="4" t="s">
        <v>26</v>
      </c>
      <c r="F12" s="4" t="s">
        <v>27</v>
      </c>
      <c r="G12" s="9" t="s">
        <v>27</v>
      </c>
    </row>
    <row r="13" spans="1:7" x14ac:dyDescent="0.2">
      <c r="A13" s="229"/>
      <c r="B13" s="8">
        <v>3.5</v>
      </c>
      <c r="C13" s="4" t="s">
        <v>25</v>
      </c>
      <c r="D13" s="4" t="s">
        <v>26</v>
      </c>
      <c r="E13" s="4" t="s">
        <v>26</v>
      </c>
      <c r="F13" s="4" t="s">
        <v>27</v>
      </c>
      <c r="G13" s="9" t="s">
        <v>27</v>
      </c>
    </row>
    <row r="14" spans="1:7" ht="13.5" thickBot="1" x14ac:dyDescent="0.25">
      <c r="A14" s="230"/>
      <c r="B14" s="10">
        <v>4.5</v>
      </c>
      <c r="C14" s="11" t="s">
        <v>26</v>
      </c>
      <c r="D14" s="11" t="s">
        <v>26</v>
      </c>
      <c r="E14" s="11" t="s">
        <v>27</v>
      </c>
      <c r="F14" s="11" t="s">
        <v>27</v>
      </c>
      <c r="G14" s="12" t="s">
        <v>27</v>
      </c>
    </row>
  </sheetData>
  <mergeCells count="4">
    <mergeCell ref="A1:B1"/>
    <mergeCell ref="C8:G8"/>
    <mergeCell ref="A10:A14"/>
    <mergeCell ref="A7:G7"/>
  </mergeCells>
  <phoneticPr fontId="4" type="noConversion"/>
  <pageMargins left="0.75" right="0.75" top="1" bottom="1" header="0.5" footer="0.5"/>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7">
    <tabColor indexed="22"/>
  </sheetPr>
  <dimension ref="A1:AE105"/>
  <sheetViews>
    <sheetView showRowColHeaders="0" zoomScaleNormal="75" workbookViewId="0">
      <pane ySplit="7" topLeftCell="A8" activePane="bottomLeft" state="frozenSplit"/>
      <selection activeCell="A142" sqref="A142:T172"/>
      <selection pane="bottomLeft" activeCell="L11" sqref="L11"/>
    </sheetView>
  </sheetViews>
  <sheetFormatPr baseColWidth="10" defaultColWidth="9.140625" defaultRowHeight="14.25" x14ac:dyDescent="0.2"/>
  <cols>
    <col min="1" max="1" width="7.7109375" style="2" customWidth="1"/>
    <col min="2" max="2" width="22.140625" style="2" customWidth="1"/>
    <col min="3" max="3" width="22.85546875" style="2" bestFit="1" customWidth="1"/>
    <col min="4" max="4" width="24.140625" style="2" bestFit="1" customWidth="1"/>
    <col min="5" max="5" width="6" style="2" customWidth="1"/>
    <col min="6" max="6" width="6" style="3" customWidth="1"/>
    <col min="7" max="7" width="8" style="2" bestFit="1" customWidth="1"/>
    <col min="8" max="8" width="11.85546875" style="2" bestFit="1" customWidth="1"/>
    <col min="9" max="9" width="10.85546875" style="2" bestFit="1" customWidth="1"/>
    <col min="10" max="10" width="13.28515625" style="2" customWidth="1"/>
    <col min="11" max="11" width="8.7109375" style="2" bestFit="1" customWidth="1"/>
    <col min="12" max="12" width="6" style="2" customWidth="1"/>
    <col min="13" max="13" width="6.28515625" style="3" customWidth="1"/>
    <col min="14" max="14" width="10.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36" t="s">
        <v>37</v>
      </c>
      <c r="B1" s="236"/>
      <c r="C1" s="236"/>
      <c r="D1" s="236"/>
      <c r="E1" s="237" t="s">
        <v>41</v>
      </c>
      <c r="F1" s="237"/>
      <c r="G1" s="237"/>
      <c r="H1" s="231"/>
      <c r="I1" s="232"/>
      <c r="J1" s="18"/>
      <c r="K1" s="18"/>
      <c r="L1" s="233" t="s">
        <v>183</v>
      </c>
      <c r="M1" s="233"/>
      <c r="N1" s="233"/>
      <c r="O1" s="105"/>
      <c r="P1" s="23"/>
      <c r="Q1" s="23"/>
      <c r="R1" s="23"/>
      <c r="S1" s="23"/>
      <c r="T1" s="23"/>
      <c r="U1" s="23"/>
    </row>
    <row r="2" spans="1:31" s="15" customFormat="1" ht="27" customHeight="1" x14ac:dyDescent="0.2">
      <c r="A2" s="100" t="s">
        <v>29</v>
      </c>
      <c r="B2" s="100"/>
      <c r="C2" s="234"/>
      <c r="D2" s="234"/>
      <c r="E2" s="100" t="s">
        <v>28</v>
      </c>
      <c r="F2" s="235" t="str">
        <f>IF(Forside!C4="","",Forside!C4)</f>
        <v/>
      </c>
      <c r="G2" s="235"/>
      <c r="H2" s="102"/>
      <c r="I2" s="102"/>
      <c r="J2" s="18"/>
      <c r="K2" s="18"/>
      <c r="L2" s="20"/>
      <c r="M2" s="105"/>
      <c r="N2" s="105"/>
      <c r="O2" s="23"/>
      <c r="P2" s="23"/>
      <c r="Q2" s="23"/>
      <c r="R2" s="23"/>
      <c r="S2" s="23"/>
      <c r="T2" s="23"/>
      <c r="U2" s="23"/>
    </row>
    <row r="3" spans="1:31" ht="15.75" customHeight="1" x14ac:dyDescent="0.2">
      <c r="A3" s="237" t="s">
        <v>136</v>
      </c>
      <c r="B3" s="237"/>
      <c r="C3" s="237"/>
      <c r="D3" s="101"/>
      <c r="E3" s="233" t="s">
        <v>91</v>
      </c>
      <c r="F3" s="233"/>
      <c r="G3" s="233"/>
      <c r="H3" s="254" t="s">
        <v>74</v>
      </c>
      <c r="I3" s="254"/>
      <c r="J3" s="18"/>
      <c r="K3" s="18"/>
      <c r="L3" s="233" t="s">
        <v>93</v>
      </c>
      <c r="M3" s="233"/>
      <c r="N3" s="233"/>
    </row>
    <row r="4" spans="1:31" ht="26.25" customHeight="1" x14ac:dyDescent="0.2">
      <c r="A4" s="238"/>
      <c r="B4" s="239"/>
      <c r="C4" s="239"/>
      <c r="D4" s="240"/>
      <c r="E4" s="244" t="s">
        <v>102</v>
      </c>
      <c r="F4" s="245"/>
      <c r="G4" s="187" t="s">
        <v>75</v>
      </c>
      <c r="H4" s="255" t="str">
        <f>IF(Forside!C3="","",Forside!C3)</f>
        <v/>
      </c>
      <c r="I4" s="255"/>
      <c r="J4" s="255"/>
      <c r="K4" s="255"/>
      <c r="L4" s="244" t="s">
        <v>102</v>
      </c>
      <c r="M4" s="245"/>
      <c r="N4" s="182" t="s">
        <v>75</v>
      </c>
    </row>
    <row r="5" spans="1:31" ht="19.5" customHeight="1" thickBot="1" x14ac:dyDescent="0.3">
      <c r="A5" s="241"/>
      <c r="B5" s="242"/>
      <c r="C5" s="242"/>
      <c r="D5" s="243"/>
      <c r="E5" s="185" t="s">
        <v>36</v>
      </c>
      <c r="F5" s="186" t="s">
        <v>35</v>
      </c>
      <c r="G5" s="188"/>
      <c r="H5" s="256"/>
      <c r="I5" s="256"/>
      <c r="J5" s="256"/>
      <c r="K5" s="256"/>
      <c r="L5" s="185" t="s">
        <v>36</v>
      </c>
      <c r="M5" s="186" t="s">
        <v>35</v>
      </c>
      <c r="N5" s="183"/>
    </row>
    <row r="6" spans="1:31" ht="15.75" x14ac:dyDescent="0.25">
      <c r="A6" s="25"/>
      <c r="B6" s="25"/>
      <c r="C6" s="19"/>
      <c r="D6" s="103" t="s">
        <v>73</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16" t="s">
        <v>100</v>
      </c>
      <c r="Z6" s="217"/>
      <c r="AA6" s="216" t="s">
        <v>101</v>
      </c>
      <c r="AB6" s="217"/>
      <c r="AC6" s="57"/>
      <c r="AD6" s="57"/>
      <c r="AE6" s="57"/>
    </row>
    <row r="7" spans="1:31" s="22" customFormat="1" ht="45.75" customHeight="1" thickBot="1" x14ac:dyDescent="0.25">
      <c r="A7" s="87" t="s">
        <v>62</v>
      </c>
      <c r="B7" s="154" t="s">
        <v>157</v>
      </c>
      <c r="C7" s="88" t="s">
        <v>34</v>
      </c>
      <c r="D7" s="88" t="s">
        <v>127</v>
      </c>
      <c r="E7" s="87" t="s">
        <v>36</v>
      </c>
      <c r="F7" s="87" t="s">
        <v>35</v>
      </c>
      <c r="G7" s="87" t="s">
        <v>75</v>
      </c>
      <c r="H7" s="88" t="s">
        <v>131</v>
      </c>
      <c r="I7" s="88" t="s">
        <v>39</v>
      </c>
      <c r="J7" s="88" t="s">
        <v>41</v>
      </c>
      <c r="K7" s="88" t="s">
        <v>40</v>
      </c>
      <c r="L7" s="87" t="s">
        <v>36</v>
      </c>
      <c r="M7" s="87" t="s">
        <v>35</v>
      </c>
      <c r="N7" s="87" t="s">
        <v>75</v>
      </c>
      <c r="O7" s="23"/>
      <c r="P7" s="23"/>
      <c r="Q7" s="23"/>
      <c r="R7" s="23"/>
      <c r="S7" s="23"/>
      <c r="T7" s="23"/>
      <c r="U7" s="23"/>
      <c r="X7" s="58"/>
      <c r="Y7" s="74" t="s">
        <v>98</v>
      </c>
      <c r="Z7" s="73" t="s">
        <v>99</v>
      </c>
      <c r="AA7" s="74" t="s">
        <v>98</v>
      </c>
      <c r="AB7" s="73" t="s">
        <v>99</v>
      </c>
      <c r="AC7" s="57"/>
      <c r="AD7" s="57"/>
      <c r="AE7" s="57"/>
    </row>
    <row r="8" spans="1:31" x14ac:dyDescent="0.2">
      <c r="A8" s="27" t="s">
        <v>42</v>
      </c>
      <c r="B8" s="158"/>
      <c r="C8" s="150"/>
      <c r="D8" s="150"/>
      <c r="E8" s="17"/>
      <c r="F8" s="17"/>
      <c r="G8" s="181" t="str">
        <f>IF(F8*E8=0,"",VLOOKUP(E8,Lists!B$10:G$14,CEILING(F8-0.5,1)+1,TRUE))</f>
        <v/>
      </c>
      <c r="H8" s="150"/>
      <c r="I8" s="150"/>
      <c r="J8" s="150"/>
      <c r="K8" s="159"/>
      <c r="L8" s="17"/>
      <c r="M8" s="17"/>
      <c r="N8" s="181" t="str">
        <f>IF(M8*L8=0,"",VLOOKUP(L8,Lists!B$10:G$14,CEILING(M8-0.5,1)+1,TRUE))</f>
        <v/>
      </c>
      <c r="X8" s="58"/>
      <c r="Y8" s="60">
        <f t="shared" ref="Y8:Y27" si="0">IF(F8="",-10,F8+AC29)</f>
        <v>-10</v>
      </c>
      <c r="Z8" s="60">
        <f t="shared" ref="Z8:Z27" si="1">IF(E8="",-10,E8+AD29)</f>
        <v>-10</v>
      </c>
      <c r="AA8" s="60">
        <f>IF(M8="",Y8,M8+AC29)</f>
        <v>-10</v>
      </c>
      <c r="AB8" s="60">
        <f t="shared" ref="AB8:AB27" si="2">IF(L8="",Z8,L8+AD29)</f>
        <v>-10</v>
      </c>
      <c r="AC8" s="57"/>
      <c r="AD8" s="57"/>
      <c r="AE8" s="57"/>
    </row>
    <row r="9" spans="1:31" x14ac:dyDescent="0.2">
      <c r="A9" s="27" t="s">
        <v>43</v>
      </c>
      <c r="B9" s="158"/>
      <c r="C9" s="150"/>
      <c r="D9" s="150"/>
      <c r="E9" s="17"/>
      <c r="F9" s="17"/>
      <c r="G9" s="181" t="str">
        <f>IF(F9*E9=0,"",VLOOKUP(E9,Lists!B$10:G$14,CEILING(F9-0.5,1)+1,TRUE))</f>
        <v/>
      </c>
      <c r="H9" s="150"/>
      <c r="I9" s="150"/>
      <c r="J9" s="26"/>
      <c r="K9" s="56"/>
      <c r="L9" s="17"/>
      <c r="M9" s="17"/>
      <c r="N9" s="181" t="str">
        <f>IF(M9*L9=0,"",VLOOKUP(L9,Lists!B$10:G$14,CEILING(M9-0.5,1)+1,TRUE))</f>
        <v/>
      </c>
      <c r="X9" s="59"/>
      <c r="Y9" s="60">
        <f t="shared" si="0"/>
        <v>-10</v>
      </c>
      <c r="Z9" s="60">
        <f t="shared" si="1"/>
        <v>-10</v>
      </c>
      <c r="AA9" s="60">
        <f t="shared" ref="AA9:AA27" si="3">IF(M9="",Y9,M9+AC30)</f>
        <v>-10</v>
      </c>
      <c r="AB9" s="60">
        <f t="shared" si="2"/>
        <v>-10</v>
      </c>
      <c r="AC9" s="57"/>
      <c r="AD9" s="57"/>
      <c r="AE9" s="57"/>
    </row>
    <row r="10" spans="1:31" x14ac:dyDescent="0.2">
      <c r="A10" s="27" t="s">
        <v>44</v>
      </c>
      <c r="B10" s="158"/>
      <c r="C10" s="150"/>
      <c r="D10" s="150"/>
      <c r="E10" s="17"/>
      <c r="F10" s="17"/>
      <c r="G10" s="181" t="str">
        <f>IF(F10*E10=0,"",VLOOKUP(E10,Lists!B$10:G$14,CEILING(F10-0.5,1)+1,TRUE))</f>
        <v/>
      </c>
      <c r="H10" s="26"/>
      <c r="I10" s="26"/>
      <c r="J10" s="150"/>
      <c r="K10" s="159"/>
      <c r="L10" s="17"/>
      <c r="M10" s="17"/>
      <c r="N10" s="181" t="str">
        <f>IF(M10*L10=0,"",VLOOKUP(L10,Lists!B$10:G$14,CEILING(M10-0.5,1)+1,TRUE))</f>
        <v/>
      </c>
      <c r="X10" s="59"/>
      <c r="Y10" s="60">
        <f t="shared" si="0"/>
        <v>-10</v>
      </c>
      <c r="Z10" s="60">
        <f t="shared" si="1"/>
        <v>-10</v>
      </c>
      <c r="AA10" s="60">
        <f t="shared" si="3"/>
        <v>-10</v>
      </c>
      <c r="AB10" s="60">
        <f t="shared" si="2"/>
        <v>-10</v>
      </c>
      <c r="AC10" s="62"/>
      <c r="AD10" s="57"/>
      <c r="AE10" s="57"/>
    </row>
    <row r="11" spans="1:31" x14ac:dyDescent="0.2">
      <c r="A11" s="27" t="s">
        <v>45</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3"/>
        <v>-10</v>
      </c>
      <c r="AB11" s="60">
        <f t="shared" si="2"/>
        <v>-10</v>
      </c>
      <c r="AC11" s="62"/>
      <c r="AD11" s="57"/>
      <c r="AE11" s="57"/>
    </row>
    <row r="12" spans="1:31" x14ac:dyDescent="0.2">
      <c r="A12" s="27" t="s">
        <v>46</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3"/>
        <v>-10</v>
      </c>
      <c r="AB12" s="60">
        <f t="shared" si="2"/>
        <v>-10</v>
      </c>
      <c r="AC12" s="62"/>
      <c r="AD12" s="57"/>
      <c r="AE12" s="57"/>
    </row>
    <row r="13" spans="1:31" x14ac:dyDescent="0.2">
      <c r="A13" s="27" t="s">
        <v>47</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3"/>
        <v>-10</v>
      </c>
      <c r="AB13" s="60">
        <f t="shared" si="2"/>
        <v>-10</v>
      </c>
      <c r="AC13" s="62"/>
      <c r="AD13" s="57"/>
      <c r="AE13" s="57"/>
    </row>
    <row r="14" spans="1:31" x14ac:dyDescent="0.2">
      <c r="A14" s="27" t="s">
        <v>48</v>
      </c>
      <c r="B14" s="158"/>
      <c r="C14" s="150"/>
      <c r="D14" s="150"/>
      <c r="E14" s="17"/>
      <c r="F14" s="17"/>
      <c r="G14" s="181" t="str">
        <f>IF(F14*E14=0,"",VLOOKUP(E14,Lists!B$10:G$14,CEILING(F14-0.5,1)+1,TRUE))</f>
        <v/>
      </c>
      <c r="H14" s="26"/>
      <c r="I14" s="26"/>
      <c r="J14" s="26"/>
      <c r="K14" s="159"/>
      <c r="L14" s="17"/>
      <c r="M14" s="17"/>
      <c r="N14" s="181" t="str">
        <f>IF(M14*L14=0,"",VLOOKUP(L14,Lists!B$10:G$14,CEILING(M14-0.5,1)+1,TRUE))</f>
        <v/>
      </c>
      <c r="X14" s="59"/>
      <c r="Y14" s="60">
        <f t="shared" si="0"/>
        <v>-10</v>
      </c>
      <c r="Z14" s="60">
        <f t="shared" si="1"/>
        <v>-10</v>
      </c>
      <c r="AA14" s="60">
        <f t="shared" si="3"/>
        <v>-10</v>
      </c>
      <c r="AB14" s="60">
        <f t="shared" si="2"/>
        <v>-10</v>
      </c>
      <c r="AC14" s="62"/>
      <c r="AD14" s="57"/>
      <c r="AE14" s="57"/>
    </row>
    <row r="15" spans="1:31" x14ac:dyDescent="0.2">
      <c r="A15" s="27" t="s">
        <v>49</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3"/>
        <v>-10</v>
      </c>
      <c r="AB15" s="60">
        <f t="shared" si="2"/>
        <v>-10</v>
      </c>
      <c r="AC15" s="62"/>
      <c r="AD15" s="57"/>
      <c r="AE15" s="57"/>
    </row>
    <row r="16" spans="1:31" x14ac:dyDescent="0.2">
      <c r="A16" s="27" t="s">
        <v>50</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3"/>
        <v>-10</v>
      </c>
      <c r="AB16" s="60">
        <f t="shared" si="2"/>
        <v>-10</v>
      </c>
      <c r="AC16" s="62"/>
      <c r="AD16" s="57"/>
      <c r="AE16" s="57"/>
    </row>
    <row r="17" spans="1:31" x14ac:dyDescent="0.2">
      <c r="A17" s="27" t="s">
        <v>51</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3"/>
        <v>-10</v>
      </c>
      <c r="AB17" s="60">
        <f t="shared" si="2"/>
        <v>-10</v>
      </c>
      <c r="AC17" s="62"/>
      <c r="AD17" s="57"/>
      <c r="AE17" s="57"/>
    </row>
    <row r="18" spans="1:31" x14ac:dyDescent="0.2">
      <c r="A18" s="27" t="s">
        <v>52</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3"/>
        <v>-10</v>
      </c>
      <c r="AB18" s="60">
        <f t="shared" si="2"/>
        <v>-10</v>
      </c>
      <c r="AC18" s="62"/>
      <c r="AD18" s="57"/>
      <c r="AE18" s="57"/>
    </row>
    <row r="19" spans="1:31" x14ac:dyDescent="0.2">
      <c r="A19" s="27" t="s">
        <v>53</v>
      </c>
      <c r="B19" s="158"/>
      <c r="C19" s="150"/>
      <c r="D19" s="150"/>
      <c r="E19" s="17"/>
      <c r="F19" s="17"/>
      <c r="G19" s="181" t="str">
        <f>IF(F19*E19=0,"",VLOOKUP(E19,Lists!B$10:G$14,CEILING(F19-0.5,1)+1,TRUE))</f>
        <v/>
      </c>
      <c r="H19" s="26"/>
      <c r="I19" s="26"/>
      <c r="J19" s="26"/>
      <c r="K19" s="159"/>
      <c r="L19" s="17"/>
      <c r="M19" s="17"/>
      <c r="N19" s="181" t="str">
        <f>IF(M19*L19=0,"",VLOOKUP(L19,Lists!B$10:G$14,CEILING(M19-0.5,1)+1,TRUE))</f>
        <v/>
      </c>
      <c r="X19" s="59"/>
      <c r="Y19" s="60">
        <f t="shared" si="0"/>
        <v>-10</v>
      </c>
      <c r="Z19" s="60">
        <f t="shared" si="1"/>
        <v>-10</v>
      </c>
      <c r="AA19" s="60">
        <f t="shared" si="3"/>
        <v>-10</v>
      </c>
      <c r="AB19" s="60">
        <f t="shared" si="2"/>
        <v>-10</v>
      </c>
      <c r="AC19" s="62"/>
      <c r="AD19" s="57"/>
      <c r="AE19" s="57"/>
    </row>
    <row r="20" spans="1:31" x14ac:dyDescent="0.2">
      <c r="A20" s="27" t="s">
        <v>54</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3"/>
        <v>-10</v>
      </c>
      <c r="AB20" s="60">
        <f t="shared" si="2"/>
        <v>-10</v>
      </c>
      <c r="AC20" s="62"/>
      <c r="AD20" s="57"/>
      <c r="AE20" s="57"/>
    </row>
    <row r="21" spans="1:31" x14ac:dyDescent="0.2">
      <c r="A21" s="27" t="s">
        <v>55</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3"/>
        <v>-10</v>
      </c>
      <c r="AB21" s="60">
        <f t="shared" si="2"/>
        <v>-10</v>
      </c>
      <c r="AC21" s="62"/>
      <c r="AD21" s="57"/>
      <c r="AE21" s="57"/>
    </row>
    <row r="22" spans="1:31" x14ac:dyDescent="0.2">
      <c r="A22" s="27" t="s">
        <v>56</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3"/>
        <v>-10</v>
      </c>
      <c r="AB22" s="60">
        <f t="shared" si="2"/>
        <v>-10</v>
      </c>
      <c r="AC22" s="62"/>
      <c r="AD22" s="57"/>
      <c r="AE22" s="57"/>
    </row>
    <row r="23" spans="1:31" x14ac:dyDescent="0.2">
      <c r="A23" s="27" t="s">
        <v>57</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3"/>
        <v>-10</v>
      </c>
      <c r="AB23" s="60">
        <f t="shared" si="2"/>
        <v>-10</v>
      </c>
      <c r="AC23" s="62"/>
      <c r="AD23" s="57"/>
      <c r="AE23" s="57"/>
    </row>
    <row r="24" spans="1:31" x14ac:dyDescent="0.2">
      <c r="A24" s="27" t="s">
        <v>58</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3"/>
        <v>-10</v>
      </c>
      <c r="AB24" s="60">
        <f t="shared" si="2"/>
        <v>-10</v>
      </c>
      <c r="AC24" s="57"/>
      <c r="AD24" s="57"/>
      <c r="AE24" s="57"/>
    </row>
    <row r="25" spans="1:31" x14ac:dyDescent="0.2">
      <c r="A25" s="27" t="s">
        <v>59</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3"/>
        <v>-10</v>
      </c>
      <c r="AB25" s="60">
        <f t="shared" si="2"/>
        <v>-10</v>
      </c>
      <c r="AC25" s="57"/>
      <c r="AD25" s="57"/>
      <c r="AE25" s="57"/>
    </row>
    <row r="26" spans="1:31" x14ac:dyDescent="0.2">
      <c r="A26" s="27" t="s">
        <v>60</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3"/>
        <v>-10</v>
      </c>
      <c r="AB26" s="60">
        <f t="shared" si="2"/>
        <v>-10</v>
      </c>
      <c r="AC26" s="57"/>
      <c r="AD26" s="57"/>
      <c r="AE26" s="57"/>
    </row>
    <row r="27" spans="1:31" x14ac:dyDescent="0.2">
      <c r="A27" s="27" t="s">
        <v>61</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3"/>
        <v>-10</v>
      </c>
      <c r="AB27" s="60">
        <f t="shared" si="2"/>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95</v>
      </c>
      <c r="AD28" s="64" t="s">
        <v>94</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96</v>
      </c>
      <c r="Z30" s="68" t="s">
        <v>97</v>
      </c>
      <c r="AA30" s="61"/>
      <c r="AB30" s="61"/>
      <c r="AC30" s="65">
        <v>-0.85</v>
      </c>
      <c r="AD30" s="66">
        <v>-0.25</v>
      </c>
      <c r="AE30" s="57"/>
    </row>
    <row r="31" spans="1:31" ht="28.5" customHeight="1" x14ac:dyDescent="0.2">
      <c r="A31" s="253" t="str">
        <f>A3</f>
        <v>Mål / krav nr 1:</v>
      </c>
      <c r="B31" s="253"/>
      <c r="C31" s="253"/>
      <c r="D31" s="28"/>
      <c r="E31" s="28"/>
      <c r="F31" s="29"/>
      <c r="J31" s="28"/>
      <c r="K31" s="28"/>
      <c r="L31" s="28"/>
      <c r="M31" s="29"/>
      <c r="N31" s="28"/>
      <c r="X31" s="77" t="s">
        <v>92</v>
      </c>
      <c r="Y31" s="69">
        <f>IF(F6="",-10,F6-0.5)</f>
        <v>-10</v>
      </c>
      <c r="Z31" s="69">
        <f>IF(E6="",-10,E6-0.5)</f>
        <v>-10</v>
      </c>
      <c r="AA31" s="61"/>
      <c r="AB31" s="61"/>
      <c r="AC31" s="65">
        <v>-0.85</v>
      </c>
      <c r="AD31" s="66">
        <v>-0.75</v>
      </c>
      <c r="AE31" s="57"/>
    </row>
    <row r="32" spans="1:31" s="25" customFormat="1" ht="38.25" customHeight="1" thickBot="1" x14ac:dyDescent="0.25">
      <c r="A32" s="247" t="str">
        <f>IF(A4="","",A4)</f>
        <v/>
      </c>
      <c r="B32" s="248"/>
      <c r="C32" s="248"/>
      <c r="D32" s="249"/>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50"/>
      <c r="B33" s="251"/>
      <c r="C33" s="251"/>
      <c r="D33" s="252"/>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132</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46" t="s">
        <v>133</v>
      </c>
      <c r="D35" s="221"/>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1" t="s">
        <v>126</v>
      </c>
      <c r="D36" s="221"/>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31" x14ac:dyDescent="0.2">
      <c r="A65" s="25"/>
      <c r="B65" s="25"/>
      <c r="C65" s="25"/>
      <c r="D65" s="25"/>
      <c r="E65" s="25"/>
      <c r="F65" s="39"/>
      <c r="G65" s="25"/>
      <c r="H65" s="25"/>
      <c r="I65" s="25"/>
      <c r="J65" s="25"/>
      <c r="K65" s="25"/>
      <c r="L65" s="25"/>
      <c r="M65" s="39"/>
      <c r="N65" s="28"/>
      <c r="V65" s="41"/>
      <c r="W65" s="41"/>
      <c r="X65" s="77" t="str">
        <f>A24</f>
        <v>R17</v>
      </c>
      <c r="Y65" s="81">
        <f>Y24</f>
        <v>-10</v>
      </c>
      <c r="Z65" s="70">
        <f>Z24</f>
        <v>-10</v>
      </c>
      <c r="AA65" s="61"/>
      <c r="AB65" s="61"/>
      <c r="AC65" s="57"/>
      <c r="AD65" s="57"/>
      <c r="AE65" s="57"/>
    </row>
    <row r="66" spans="1:31" ht="15" thickBot="1" x14ac:dyDescent="0.25">
      <c r="A66" s="25"/>
      <c r="B66" s="25"/>
      <c r="C66" s="25"/>
      <c r="D66" s="25"/>
      <c r="E66" s="25"/>
      <c r="F66" s="39"/>
      <c r="G66" s="25"/>
      <c r="H66" s="25"/>
      <c r="I66" s="25"/>
      <c r="J66" s="25"/>
      <c r="K66" s="25"/>
      <c r="L66" s="25"/>
      <c r="M66" s="39"/>
      <c r="N66" s="28"/>
      <c r="V66" s="41"/>
      <c r="W66" s="41"/>
      <c r="X66" s="78"/>
      <c r="Y66" s="82">
        <f>AA24</f>
        <v>-10</v>
      </c>
      <c r="Z66" s="72">
        <f>AB24</f>
        <v>-10</v>
      </c>
      <c r="AA66" s="61"/>
      <c r="AB66" s="61"/>
      <c r="AC66" s="57"/>
      <c r="AD66" s="57"/>
      <c r="AE66" s="57"/>
    </row>
    <row r="67" spans="1:31" x14ac:dyDescent="0.2">
      <c r="V67" s="41"/>
      <c r="W67" s="41"/>
      <c r="X67" s="77" t="str">
        <f>A25</f>
        <v>R18</v>
      </c>
      <c r="Y67" s="81">
        <f>Y25</f>
        <v>-10</v>
      </c>
      <c r="Z67" s="70">
        <f>Z25</f>
        <v>-10</v>
      </c>
      <c r="AA67" s="61"/>
      <c r="AB67" s="61"/>
      <c r="AC67" s="57"/>
      <c r="AD67" s="57"/>
      <c r="AE67" s="57"/>
    </row>
    <row r="68" spans="1:31" ht="15" thickBot="1" x14ac:dyDescent="0.25">
      <c r="V68" s="41"/>
      <c r="W68" s="41"/>
      <c r="X68" s="78"/>
      <c r="Y68" s="82">
        <f>AA25</f>
        <v>-10</v>
      </c>
      <c r="Z68" s="72">
        <f>AB25</f>
        <v>-10</v>
      </c>
      <c r="AA68" s="61"/>
      <c r="AB68" s="61"/>
      <c r="AC68" s="57"/>
      <c r="AD68" s="57"/>
      <c r="AE68" s="57"/>
    </row>
    <row r="69" spans="1:31" x14ac:dyDescent="0.2">
      <c r="V69" s="41"/>
      <c r="W69" s="41"/>
      <c r="X69" s="77" t="str">
        <f>A26</f>
        <v>R19</v>
      </c>
      <c r="Y69" s="81">
        <f>Y26</f>
        <v>-10</v>
      </c>
      <c r="Z69" s="70">
        <f>Z26</f>
        <v>-10</v>
      </c>
      <c r="AA69" s="61"/>
      <c r="AB69" s="61"/>
      <c r="AC69" s="57"/>
      <c r="AD69" s="57"/>
      <c r="AE69" s="57"/>
    </row>
    <row r="70" spans="1:31" ht="15" thickBot="1" x14ac:dyDescent="0.25">
      <c r="V70" s="41"/>
      <c r="W70" s="41"/>
      <c r="X70" s="78"/>
      <c r="Y70" s="82">
        <f>AA26</f>
        <v>-10</v>
      </c>
      <c r="Z70" s="72">
        <f>AB26</f>
        <v>-10</v>
      </c>
      <c r="AA70" s="57"/>
      <c r="AB70" s="57"/>
      <c r="AC70" s="57"/>
      <c r="AD70" s="57"/>
      <c r="AE70" s="57"/>
    </row>
    <row r="71" spans="1:31" x14ac:dyDescent="0.2">
      <c r="V71" s="41"/>
      <c r="W71" s="41"/>
      <c r="X71" s="77" t="str">
        <f>A27</f>
        <v>R20</v>
      </c>
      <c r="Y71" s="81">
        <f>Y27</f>
        <v>-10</v>
      </c>
      <c r="Z71" s="70">
        <f>Z27</f>
        <v>-10</v>
      </c>
      <c r="AA71" s="57"/>
      <c r="AB71" s="57"/>
      <c r="AE71" s="57"/>
    </row>
    <row r="72" spans="1:31" ht="15" thickBot="1" x14ac:dyDescent="0.25">
      <c r="V72" s="41"/>
      <c r="W72" s="41"/>
      <c r="X72" s="78"/>
      <c r="Y72" s="82">
        <f>AA27</f>
        <v>-10</v>
      </c>
      <c r="Z72" s="72">
        <f>AB27</f>
        <v>-10</v>
      </c>
      <c r="AA72" s="57"/>
      <c r="AB72" s="57"/>
      <c r="AE72" s="57"/>
    </row>
    <row r="73" spans="1:31" x14ac:dyDescent="0.2">
      <c r="V73" s="41"/>
      <c r="W73" s="41"/>
      <c r="X73" s="57"/>
      <c r="Y73" s="57"/>
      <c r="Z73" s="57"/>
      <c r="AA73" s="57"/>
      <c r="AB73" s="57"/>
      <c r="AE73" s="57"/>
    </row>
    <row r="74" spans="1:31" x14ac:dyDescent="0.2">
      <c r="V74" s="41"/>
      <c r="W74" s="41"/>
      <c r="X74" s="57"/>
      <c r="Y74" s="57"/>
      <c r="Z74" s="57"/>
      <c r="AA74" s="57"/>
      <c r="AB74" s="57"/>
      <c r="AE74" s="57"/>
    </row>
    <row r="75" spans="1:31" x14ac:dyDescent="0.2">
      <c r="V75" s="41"/>
      <c r="W75" s="41"/>
      <c r="X75" s="57"/>
      <c r="Y75" s="57"/>
      <c r="Z75" s="57"/>
      <c r="AA75" s="57"/>
      <c r="AB75" s="57"/>
      <c r="AE75" s="57"/>
    </row>
    <row r="76" spans="1:31" x14ac:dyDescent="0.2">
      <c r="V76" s="41"/>
      <c r="W76" s="41"/>
      <c r="X76" s="57"/>
      <c r="Y76" s="57"/>
      <c r="Z76" s="57"/>
      <c r="AA76" s="57"/>
      <c r="AB76" s="57"/>
      <c r="AE76" s="57"/>
    </row>
    <row r="77" spans="1:31" x14ac:dyDescent="0.2">
      <c r="V77" s="41"/>
      <c r="W77" s="41"/>
      <c r="X77" s="57"/>
      <c r="Y77" s="57"/>
      <c r="Z77" s="57"/>
      <c r="AA77" s="57"/>
      <c r="AB77" s="57"/>
      <c r="AE77" s="57"/>
    </row>
    <row r="78" spans="1:31" x14ac:dyDescent="0.2">
      <c r="V78" s="41"/>
      <c r="W78" s="41"/>
      <c r="X78" s="57"/>
      <c r="Y78" s="57"/>
      <c r="Z78" s="57"/>
      <c r="AA78" s="57"/>
      <c r="AB78" s="57"/>
      <c r="AE78" s="57"/>
    </row>
    <row r="79" spans="1:31" x14ac:dyDescent="0.2">
      <c r="V79" s="41"/>
      <c r="W79" s="41"/>
      <c r="X79" s="57"/>
      <c r="Y79" s="57"/>
      <c r="Z79" s="57"/>
      <c r="AA79" s="57"/>
      <c r="AB79" s="57"/>
      <c r="AE79" s="57"/>
    </row>
    <row r="80" spans="1: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0">
    <mergeCell ref="C35:D35"/>
    <mergeCell ref="C36:D36"/>
    <mergeCell ref="A32:D33"/>
    <mergeCell ref="A31:C31"/>
    <mergeCell ref="H3:I3"/>
    <mergeCell ref="H4:K5"/>
    <mergeCell ref="E4:F4"/>
    <mergeCell ref="H1:I1"/>
    <mergeCell ref="Y6:Z6"/>
    <mergeCell ref="AA6:AB6"/>
    <mergeCell ref="L1:N1"/>
    <mergeCell ref="C2:D2"/>
    <mergeCell ref="F2:G2"/>
    <mergeCell ref="A1:D1"/>
    <mergeCell ref="A3:C3"/>
    <mergeCell ref="A4:D5"/>
    <mergeCell ref="E1:G1"/>
    <mergeCell ref="L4:M4"/>
    <mergeCell ref="E3:G3"/>
    <mergeCell ref="L3:N3"/>
  </mergeCells>
  <phoneticPr fontId="4" type="noConversion"/>
  <conditionalFormatting sqref="H2:I2 C34">
    <cfRule type="cellIs" dxfId="537" priority="17" stopIfTrue="1" operator="equal">
      <formula>0</formula>
    </cfRule>
  </conditionalFormatting>
  <conditionalFormatting sqref="C39 C42:C59">
    <cfRule type="cellIs" dxfId="536" priority="18" stopIfTrue="1" operator="equal">
      <formula>"Middels"</formula>
    </cfRule>
    <cfRule type="cellIs" dxfId="535" priority="19" stopIfTrue="1" operator="equal">
      <formula>"Lav"</formula>
    </cfRule>
    <cfRule type="cellIs" dxfId="534" priority="20" stopIfTrue="1" operator="equal">
      <formula>"Kritisk"</formula>
    </cfRule>
  </conditionalFormatting>
  <conditionalFormatting sqref="A31:B33 G2:G3 N3 C35:C36 N67:N65536 G32:G42 O1:U3 N28 G28 G54:G65536 O8:U1048576">
    <cfRule type="cellIs" dxfId="533" priority="21" stopIfTrue="1" operator="equal">
      <formula>"Middels"</formula>
    </cfRule>
    <cfRule type="cellIs" dxfId="532" priority="22" stopIfTrue="1" operator="equal">
      <formula>"Lav"</formula>
    </cfRule>
    <cfRule type="cellIs" dxfId="531" priority="23" stopIfTrue="1" operator="equal">
      <formula>"Høy"</formula>
    </cfRule>
  </conditionalFormatting>
  <conditionalFormatting sqref="N4:U5 G4:G7 O6:U7">
    <cfRule type="cellIs" dxfId="530" priority="14" stopIfTrue="1" operator="equal">
      <formula>"Middels"</formula>
    </cfRule>
    <cfRule type="cellIs" dxfId="529" priority="15" stopIfTrue="1" operator="equal">
      <formula>"Lav"</formula>
    </cfRule>
    <cfRule type="cellIs" dxfId="528" priority="16" stopIfTrue="1" operator="equal">
      <formula>"Høy"</formula>
    </cfRule>
  </conditionalFormatting>
  <conditionalFormatting sqref="G6">
    <cfRule type="cellIs" dxfId="527" priority="13" operator="equal">
      <formula>"Kritisk"</formula>
    </cfRule>
  </conditionalFormatting>
  <conditionalFormatting sqref="G8:G27">
    <cfRule type="cellIs" dxfId="526" priority="10" stopIfTrue="1" operator="equal">
      <formula>"Middels"</formula>
    </cfRule>
    <cfRule type="cellIs" dxfId="525" priority="11" stopIfTrue="1" operator="equal">
      <formula>"Lav"</formula>
    </cfRule>
    <cfRule type="cellIs" dxfId="524" priority="12" stopIfTrue="1" operator="equal">
      <formula>"Høy"</formula>
    </cfRule>
  </conditionalFormatting>
  <conditionalFormatting sqref="G8:G27">
    <cfRule type="cellIs" dxfId="523" priority="9" operator="equal">
      <formula>"Kritisk"</formula>
    </cfRule>
  </conditionalFormatting>
  <conditionalFormatting sqref="N6:N7">
    <cfRule type="cellIs" dxfId="522" priority="6" stopIfTrue="1" operator="equal">
      <formula>"Middels"</formula>
    </cfRule>
    <cfRule type="cellIs" dxfId="521" priority="7" stopIfTrue="1" operator="equal">
      <formula>"Lav"</formula>
    </cfRule>
    <cfRule type="cellIs" dxfId="520" priority="8" stopIfTrue="1" operator="equal">
      <formula>"Høy"</formula>
    </cfRule>
  </conditionalFormatting>
  <conditionalFormatting sqref="N6">
    <cfRule type="cellIs" dxfId="519" priority="5" operator="equal">
      <formula>"Kritisk"</formula>
    </cfRule>
  </conditionalFormatting>
  <conditionalFormatting sqref="N8:N27">
    <cfRule type="cellIs" dxfId="518" priority="2" stopIfTrue="1" operator="equal">
      <formula>"Middels"</formula>
    </cfRule>
    <cfRule type="cellIs" dxfId="517" priority="3" stopIfTrue="1" operator="equal">
      <formula>"Lav"</formula>
    </cfRule>
    <cfRule type="cellIs" dxfId="516" priority="4" stopIfTrue="1" operator="equal">
      <formula>"Høy"</formula>
    </cfRule>
  </conditionalFormatting>
  <conditionalFormatting sqref="N8:N27">
    <cfRule type="cellIs" dxfId="515"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28</vt:i4>
      </vt:variant>
      <vt:variant>
        <vt:lpstr>Navngitte områder</vt:lpstr>
      </vt:variant>
      <vt:variant>
        <vt:i4>28</vt:i4>
      </vt:variant>
    </vt:vector>
  </HeadingPairs>
  <TitlesOfParts>
    <vt:vector size="56" baseType="lpstr">
      <vt:lpstr>Veiledning</vt:lpstr>
      <vt:lpstr>Veileder stemmeverktøy</vt:lpstr>
      <vt:lpstr>Veileder samlet risiko</vt:lpstr>
      <vt:lpstr>Innledning</vt:lpstr>
      <vt:lpstr>Forside</vt:lpstr>
      <vt:lpstr>Samlet risiko</vt:lpstr>
      <vt:lpstr>Stemmeverktøy</vt:lpstr>
      <vt:lpstr>Lists</vt:lpstr>
      <vt:lpstr>Mål 1</vt:lpstr>
      <vt:lpstr>Mål 2</vt:lpstr>
      <vt:lpstr>Mål 3</vt:lpstr>
      <vt:lpstr>Mål 4</vt:lpstr>
      <vt:lpstr>Mål 5</vt:lpstr>
      <vt:lpstr>Mål 6</vt:lpstr>
      <vt:lpstr>Mål 7</vt:lpstr>
      <vt:lpstr>Mål 8</vt:lpstr>
      <vt:lpstr>Mål 9</vt:lpstr>
      <vt:lpstr>Mål 10</vt:lpstr>
      <vt:lpstr>Mål 11</vt:lpstr>
      <vt:lpstr>Mål 12</vt:lpstr>
      <vt:lpstr>Mål 13</vt:lpstr>
      <vt:lpstr>Mål 14</vt:lpstr>
      <vt:lpstr>Mål 15</vt:lpstr>
      <vt:lpstr>Mål 16</vt:lpstr>
      <vt:lpstr>Mål 17</vt:lpstr>
      <vt:lpstr>Mål 18</vt:lpstr>
      <vt:lpstr>Mål 19</vt:lpstr>
      <vt:lpstr>Mål 20</vt:lpstr>
      <vt:lpstr>steg1</vt:lpstr>
      <vt:lpstr>steg2</vt:lpstr>
      <vt:lpstr>steg3</vt:lpstr>
      <vt:lpstr>steg4</vt:lpstr>
      <vt:lpstr>steg5</vt:lpstr>
      <vt:lpstr>'Mål 1'!Utskriftsområde</vt:lpstr>
      <vt:lpstr>'Mål 10'!Utskriftsområde</vt:lpstr>
      <vt:lpstr>'Mål 11'!Utskriftsområde</vt:lpstr>
      <vt:lpstr>'Mål 12'!Utskriftsområde</vt:lpstr>
      <vt:lpstr>'Mål 13'!Utskriftsområde</vt:lpstr>
      <vt:lpstr>'Mål 14'!Utskriftsområde</vt:lpstr>
      <vt:lpstr>'Mål 15'!Utskriftsområde</vt:lpstr>
      <vt:lpstr>'Mål 16'!Utskriftsområde</vt:lpstr>
      <vt:lpstr>'Mål 17'!Utskriftsområde</vt:lpstr>
      <vt:lpstr>'Mål 18'!Utskriftsområde</vt:lpstr>
      <vt:lpstr>'Mål 19'!Utskriftsområde</vt:lpstr>
      <vt:lpstr>'Mål 2'!Utskriftsområde</vt:lpstr>
      <vt:lpstr>'Mål 20'!Utskriftsområde</vt:lpstr>
      <vt:lpstr>'Mål 3'!Utskriftsområde</vt:lpstr>
      <vt:lpstr>'Mål 4'!Utskriftsområde</vt:lpstr>
      <vt:lpstr>'Mål 5'!Utskriftsområde</vt:lpstr>
      <vt:lpstr>'Mål 6'!Utskriftsområde</vt:lpstr>
      <vt:lpstr>'Mål 7'!Utskriftsområde</vt:lpstr>
      <vt:lpstr>'Mål 8'!Utskriftsområde</vt:lpstr>
      <vt:lpstr>'Mål 9'!Utskriftsområde</vt:lpstr>
      <vt:lpstr>'Samlet risiko'!Utskriftsområde</vt:lpstr>
      <vt:lpstr>Stemmeverktøy!Utskriftsområde</vt:lpstr>
      <vt:lpstr>Veiledning!Utskriftsområde</vt:lpstr>
    </vt:vector>
  </TitlesOfParts>
  <Company>KPMG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Evensen, Sissel</dc:creator>
  <cp:lastModifiedBy>Vik Christine</cp:lastModifiedBy>
  <cp:lastPrinted>2013-01-31T07:39:52Z</cp:lastPrinted>
  <dcterms:created xsi:type="dcterms:W3CDTF">2000-11-08T12:15:23Z</dcterms:created>
  <dcterms:modified xsi:type="dcterms:W3CDTF">2015-02-16T13:15:01Z</dcterms:modified>
</cp:coreProperties>
</file>