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slicers/slicer1.xml" ContentType="application/vnd.ms-excel.slicer+xml"/>
  <Override PartName="/xl/drawings/drawing7.xml" ContentType="application/vnd.openxmlformats-officedocument.drawing+xml"/>
  <Override PartName="/xl/tables/table1.xml" ContentType="application/vnd.openxmlformats-officedocument.spreadsheetml.table+xml"/>
  <Override PartName="/xl/drawings/drawing8.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microsoft.com/office/2011/relationships/webextensiontaskpanes" Target="xl/webextensions/taskpanes.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C:\Users\0-vijo\Downloads\"/>
    </mc:Choice>
  </mc:AlternateContent>
  <xr:revisionPtr revIDLastSave="0" documentId="8_{CA07711E-B906-4C76-BABB-C13B7286F522}" xr6:coauthVersionLast="47" xr6:coauthVersionMax="47" xr10:uidLastSave="{00000000-0000-0000-0000-000000000000}"/>
  <bookViews>
    <workbookView xWindow="-110" yWindow="-110" windowWidth="19420" windowHeight="11500" xr2:uid="{1BD52BE7-F440-472C-899C-6DEE9AD98249}"/>
  </bookViews>
  <sheets>
    <sheet name="Introduksjon" sheetId="11" r:id="rId1"/>
    <sheet name="Klima og miljø" sheetId="2" r:id="rId2"/>
    <sheet name="Sosial bærekraft" sheetId="3" r:id="rId3"/>
    <sheet name="Styring og virksomhetsstyring" sheetId="7" r:id="rId4"/>
    <sheet name="Oppsummering" sheetId="12" r:id="rId5"/>
    <sheet name="Detaljert oversikt" sheetId="15" r:id="rId6"/>
    <sheet name="Alle_Spørsmål_H" sheetId="14" state="hidden" r:id="rId7"/>
    <sheet name="Nedtrekk_H" sheetId="8" state="hidden" r:id="rId8"/>
    <sheet name="Diagramdata_H" sheetId="13" state="hidden" r:id="rId9"/>
  </sheets>
  <definedNames>
    <definedName name="_xlnm._FilterDatabase" localSheetId="6" hidden="1">Alle_Spørsmål_H!$B$8:$K$8</definedName>
    <definedName name="_xlnm._FilterDatabase" localSheetId="8" hidden="1">Diagramdata_H!$B$7:$E$7</definedName>
    <definedName name="_xlnm._FilterDatabase" localSheetId="1" hidden="1">'Klima og miljø'!$C$9:$H$21</definedName>
    <definedName name="_xlnm._FilterDatabase" localSheetId="7" hidden="1">Nedtrekk_H!$H$8:$H$12</definedName>
    <definedName name="_xlnm._FilterDatabase" localSheetId="2" hidden="1">'Sosial bærekraft'!$C$9:$H$48</definedName>
    <definedName name="_xlnm._FilterDatabase" localSheetId="3" hidden="1">'Styring og virksomhetsstyring'!$C$9:$H$14</definedName>
    <definedName name="cellSorteringHeatmap">'Detaljert oversikt'!$B$11</definedName>
    <definedName name="ddVurderingAvAmbisjonsnivå">tblDataVurderingAvAmbisjonsnivå[Vurdering av ambisjonsnivå]</definedName>
    <definedName name="ddVurderingAvDagensSituasjon">tblDataVurderingDagensSituasjon[Vurdering av dagens situasjon]</definedName>
    <definedName name="nav_Heatmap">'Detaljert oversikt'!$A$1</definedName>
    <definedName name="nav_Introduksjon">Introduksjon!$A$1</definedName>
    <definedName name="nav_KlimaOgMiljø">'Klima og miljø'!$A$1</definedName>
    <definedName name="nav_Oppsummering">Oppsummering!$A$1</definedName>
    <definedName name="nav_SosialBærekraft">'Sosial bærekraft'!$A$1</definedName>
    <definedName name="nav_StyringOgVirksomhetsstyring">'Styring og virksomhetsstyring'!$A$1</definedName>
    <definedName name="rngDDSorteringHeatmap">tblDDSorteringHeatmap[Sortering heatmap]</definedName>
    <definedName name="Slicer_Dimensjon">#N/A</definedName>
    <definedName name="Slicer_Dimensjon1">#N/A</definedName>
    <definedName name="Slicer_Gap">#N/A</definedName>
    <definedName name="Slicer_Nivå_ambisjon">#N/A</definedName>
    <definedName name="Slicer_Nivå_status">#N/A</definedName>
    <definedName name="Slicer_Område">#N/A</definedName>
    <definedName name="_xlnm.Print_Area" localSheetId="5">'Detaljert oversikt'!$B$1:$G$45</definedName>
    <definedName name="_xlnm.Print_Area" localSheetId="0">Introduksjon!$B$1:$B$27</definedName>
    <definedName name="_xlnm.Print_Area" localSheetId="1">'Klima og miljø'!$C$1:$H$21</definedName>
    <definedName name="_xlnm.Print_Area" localSheetId="4">Oppsummering!$B$1:$H$92</definedName>
    <definedName name="_xlnm.Print_Area" localSheetId="2">'Sosial bærekraft'!$C$1:$H$48</definedName>
    <definedName name="_xlnm.Print_Area" localSheetId="3">'Styring og virksomhetsstyring'!$C$1:$H$26</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0"/>
        <x14:slicerCache r:id="rId11"/>
        <x14:slicerCache r:id="rId12"/>
        <x14:slicerCache r:id="rId13"/>
        <x14:slicerCache r:id="rId14"/>
        <x14:slicerCache r:id="rId15"/>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1" i="14" l="1"/>
  <c r="C30" i="14"/>
  <c r="C24" i="14"/>
  <c r="C23" i="14"/>
  <c r="C22" i="14"/>
  <c r="C21" i="14"/>
  <c r="C18" i="14"/>
  <c r="C17" i="14"/>
  <c r="C16" i="14"/>
  <c r="E31" i="14"/>
  <c r="E30" i="14"/>
  <c r="E24" i="14"/>
  <c r="E23" i="14"/>
  <c r="E22" i="14"/>
  <c r="E21" i="14"/>
  <c r="E18" i="14"/>
  <c r="E17" i="14"/>
  <c r="E16" i="14"/>
  <c r="D31" i="14"/>
  <c r="D30" i="14"/>
  <c r="D24" i="14"/>
  <c r="D23" i="14"/>
  <c r="D22" i="14"/>
  <c r="D21" i="14"/>
  <c r="D18" i="14"/>
  <c r="D17" i="14"/>
  <c r="D16" i="14"/>
  <c r="B71" i="12"/>
  <c r="B48" i="12"/>
  <c r="B25" i="12"/>
  <c r="B10" i="13"/>
  <c r="B9" i="13"/>
  <c r="B8" i="13"/>
  <c r="F37" i="14" l="1"/>
  <c r="G37" i="14"/>
  <c r="F38" i="14"/>
  <c r="G38" i="14"/>
  <c r="F39" i="14"/>
  <c r="G39" i="14"/>
  <c r="G36" i="14"/>
  <c r="F36" i="14"/>
  <c r="B36" i="14"/>
  <c r="L36" i="14" s="1"/>
  <c r="B32" i="14"/>
  <c r="L32" i="14" s="1"/>
  <c r="F32" i="14"/>
  <c r="G32" i="14"/>
  <c r="B33" i="14"/>
  <c r="L33" i="14" s="1"/>
  <c r="F33" i="14"/>
  <c r="G33" i="14"/>
  <c r="B34" i="14"/>
  <c r="L34" i="14" s="1"/>
  <c r="F34" i="14"/>
  <c r="G34" i="14"/>
  <c r="B35" i="14"/>
  <c r="L35" i="14" s="1"/>
  <c r="F35" i="14"/>
  <c r="G35" i="14"/>
  <c r="B20" i="14"/>
  <c r="L20" i="14" s="1"/>
  <c r="F20" i="14"/>
  <c r="G20" i="14"/>
  <c r="B21" i="14"/>
  <c r="L21" i="14" s="1"/>
  <c r="F21" i="14"/>
  <c r="G21" i="14"/>
  <c r="H21" i="14"/>
  <c r="I21" i="14"/>
  <c r="J21" i="14"/>
  <c r="K21" i="14"/>
  <c r="B22" i="14"/>
  <c r="L22" i="14" s="1"/>
  <c r="F22" i="14"/>
  <c r="G22" i="14"/>
  <c r="H22" i="14"/>
  <c r="I22" i="14"/>
  <c r="J22" i="14"/>
  <c r="K22" i="14"/>
  <c r="B23" i="14"/>
  <c r="L23" i="14" s="1"/>
  <c r="F23" i="14"/>
  <c r="G23" i="14"/>
  <c r="H23" i="14"/>
  <c r="I23" i="14"/>
  <c r="J23" i="14"/>
  <c r="K23" i="14"/>
  <c r="B24" i="14"/>
  <c r="L24" i="14" s="1"/>
  <c r="F24" i="14"/>
  <c r="G24" i="14"/>
  <c r="H24" i="14"/>
  <c r="I24" i="14"/>
  <c r="J24" i="14"/>
  <c r="K24" i="14"/>
  <c r="B25" i="14"/>
  <c r="L25" i="14" s="1"/>
  <c r="F25" i="14"/>
  <c r="G25" i="14"/>
  <c r="B26" i="14"/>
  <c r="L26" i="14" s="1"/>
  <c r="F26" i="14"/>
  <c r="G26" i="14"/>
  <c r="B27" i="14"/>
  <c r="F27" i="14"/>
  <c r="G27" i="14"/>
  <c r="B28" i="14"/>
  <c r="L28" i="14" s="1"/>
  <c r="F28" i="14"/>
  <c r="G28" i="14"/>
  <c r="B29" i="14"/>
  <c r="L29" i="14" s="1"/>
  <c r="F29" i="14"/>
  <c r="G29" i="14"/>
  <c r="B30" i="14"/>
  <c r="L30" i="14" s="1"/>
  <c r="F30" i="14"/>
  <c r="G30" i="14"/>
  <c r="H30" i="14"/>
  <c r="I30" i="14"/>
  <c r="J30" i="14"/>
  <c r="K30" i="14"/>
  <c r="B31" i="14"/>
  <c r="L31" i="14" s="1"/>
  <c r="F31" i="14"/>
  <c r="G31" i="14"/>
  <c r="H31" i="14"/>
  <c r="I31" i="14"/>
  <c r="J31" i="14"/>
  <c r="K31" i="14"/>
  <c r="G19" i="14"/>
  <c r="F19" i="14"/>
  <c r="B19" i="14"/>
  <c r="L19" i="14" s="1"/>
  <c r="B11" i="7"/>
  <c r="B12" i="7" s="1"/>
  <c r="B48" i="3"/>
  <c r="B47" i="3"/>
  <c r="B46" i="3"/>
  <c r="B45" i="3"/>
  <c r="B37" i="3"/>
  <c r="B36" i="3"/>
  <c r="B35" i="3"/>
  <c r="B27" i="3"/>
  <c r="B26" i="3"/>
  <c r="B25" i="3"/>
  <c r="B13" i="3"/>
  <c r="B14" i="3" s="1"/>
  <c r="B15" i="3" s="1"/>
  <c r="B16" i="3" s="1"/>
  <c r="B17" i="3" s="1"/>
  <c r="B11" i="3"/>
  <c r="B12" i="3"/>
  <c r="L27" i="14"/>
  <c r="L15" i="14"/>
  <c r="B16" i="14"/>
  <c r="L16" i="14" s="1"/>
  <c r="F16" i="14"/>
  <c r="G16" i="14"/>
  <c r="B17" i="14"/>
  <c r="L17" i="14" s="1"/>
  <c r="F17" i="14"/>
  <c r="G17" i="14"/>
  <c r="B18" i="14"/>
  <c r="L18" i="14" s="1"/>
  <c r="F18" i="14"/>
  <c r="G18" i="14"/>
  <c r="B10" i="14"/>
  <c r="L10" i="14" s="1"/>
  <c r="F10" i="14"/>
  <c r="G10" i="14"/>
  <c r="B11" i="14"/>
  <c r="L11" i="14" s="1"/>
  <c r="F11" i="14"/>
  <c r="G11" i="14"/>
  <c r="B12" i="14"/>
  <c r="L12" i="14" s="1"/>
  <c r="F12" i="14"/>
  <c r="G12" i="14"/>
  <c r="B13" i="14"/>
  <c r="L13" i="14" s="1"/>
  <c r="F13" i="14"/>
  <c r="G13" i="14"/>
  <c r="B14" i="14"/>
  <c r="L14" i="14" s="1"/>
  <c r="F14" i="14"/>
  <c r="G14" i="14"/>
  <c r="B15" i="14"/>
  <c r="F15" i="14"/>
  <c r="G15" i="14"/>
  <c r="G9" i="14"/>
  <c r="F9" i="14"/>
  <c r="B9" i="14"/>
  <c r="L9" i="14" s="1"/>
  <c r="B18" i="2"/>
  <c r="B19" i="2"/>
  <c r="B20" i="2" s="1"/>
  <c r="B21" i="2" s="1"/>
  <c r="B13" i="2"/>
  <c r="B14" i="2"/>
  <c r="B15" i="2" s="1"/>
  <c r="B16" i="2" s="1"/>
  <c r="B12" i="2"/>
  <c r="K14" i="7"/>
  <c r="J14" i="7"/>
  <c r="K13" i="7"/>
  <c r="J13" i="7"/>
  <c r="K12" i="7"/>
  <c r="J12" i="7"/>
  <c r="K11" i="7"/>
  <c r="J11" i="7"/>
  <c r="J11" i="3"/>
  <c r="K11" i="3"/>
  <c r="J12" i="3"/>
  <c r="K12" i="3"/>
  <c r="K17" i="3"/>
  <c r="J17" i="3"/>
  <c r="K16" i="3"/>
  <c r="J16" i="3"/>
  <c r="K15" i="3"/>
  <c r="J15" i="3"/>
  <c r="K14" i="3"/>
  <c r="J14" i="3"/>
  <c r="L14" i="3" s="1"/>
  <c r="K13" i="3"/>
  <c r="J13" i="3"/>
  <c r="L13" i="3" s="1"/>
  <c r="K27" i="3"/>
  <c r="J27" i="3"/>
  <c r="K26" i="3"/>
  <c r="J26" i="3"/>
  <c r="K37" i="3"/>
  <c r="J37" i="3"/>
  <c r="L37" i="3" s="1"/>
  <c r="K36" i="3"/>
  <c r="J36" i="3"/>
  <c r="K48" i="3"/>
  <c r="J48" i="3"/>
  <c r="K47" i="3"/>
  <c r="J47" i="3"/>
  <c r="K46" i="3"/>
  <c r="J46" i="3"/>
  <c r="K45" i="3"/>
  <c r="J45" i="3"/>
  <c r="K35" i="3"/>
  <c r="J35" i="3"/>
  <c r="K25" i="3"/>
  <c r="J25" i="3"/>
  <c r="L17" i="3" l="1"/>
  <c r="N17" i="3" s="1"/>
  <c r="L35" i="3"/>
  <c r="M35" i="3" s="1"/>
  <c r="H29" i="14" s="1"/>
  <c r="L27" i="3"/>
  <c r="N27" i="3" s="1"/>
  <c r="L25" i="3"/>
  <c r="B13" i="7"/>
  <c r="B37" i="14"/>
  <c r="L37" i="14" s="1"/>
  <c r="L13" i="7"/>
  <c r="N13" i="7" s="1"/>
  <c r="L26" i="3"/>
  <c r="N26" i="3" s="1"/>
  <c r="L48" i="3"/>
  <c r="M48" i="3" s="1"/>
  <c r="H35" i="14" s="1"/>
  <c r="L47" i="3"/>
  <c r="N47" i="3" s="1"/>
  <c r="M31" i="14"/>
  <c r="M22" i="14"/>
  <c r="M30" i="14"/>
  <c r="M24" i="14"/>
  <c r="M23" i="14"/>
  <c r="M21" i="14"/>
  <c r="L12" i="7"/>
  <c r="N12" i="7" s="1"/>
  <c r="L46" i="3"/>
  <c r="L14" i="7"/>
  <c r="N14" i="7" s="1"/>
  <c r="L15" i="3"/>
  <c r="M15" i="3" s="1"/>
  <c r="L36" i="3"/>
  <c r="M36" i="3" s="1"/>
  <c r="L11" i="7"/>
  <c r="L45" i="3"/>
  <c r="M45" i="3" s="1"/>
  <c r="H32" i="14" s="1"/>
  <c r="L11" i="3"/>
  <c r="N11" i="3" s="1"/>
  <c r="L12" i="3"/>
  <c r="N12" i="3" s="1"/>
  <c r="L16" i="3"/>
  <c r="M16" i="3" s="1"/>
  <c r="N13" i="3"/>
  <c r="M13" i="3"/>
  <c r="M14" i="3"/>
  <c r="N14" i="3"/>
  <c r="M17" i="3"/>
  <c r="H25" i="14" s="1"/>
  <c r="N37" i="3"/>
  <c r="M37" i="3"/>
  <c r="N36" i="3"/>
  <c r="N25" i="3"/>
  <c r="M25" i="3"/>
  <c r="H26" i="14" s="1"/>
  <c r="K21" i="2"/>
  <c r="J21" i="2"/>
  <c r="K20" i="2"/>
  <c r="J20" i="2"/>
  <c r="K19" i="2"/>
  <c r="J19" i="2"/>
  <c r="L19" i="2" s="1"/>
  <c r="K18" i="2"/>
  <c r="J18" i="2"/>
  <c r="K12" i="2"/>
  <c r="K13" i="2"/>
  <c r="K14" i="2"/>
  <c r="K15" i="2"/>
  <c r="K16" i="2"/>
  <c r="K11" i="2"/>
  <c r="J12" i="2"/>
  <c r="J13" i="2"/>
  <c r="J14" i="2"/>
  <c r="J15" i="2"/>
  <c r="J16" i="2"/>
  <c r="J11" i="2"/>
  <c r="C25" i="14" l="1"/>
  <c r="D25" i="14"/>
  <c r="E25" i="14"/>
  <c r="M25" i="14"/>
  <c r="N11" i="7"/>
  <c r="L7" i="7"/>
  <c r="N46" i="3"/>
  <c r="L7" i="3"/>
  <c r="M29" i="14"/>
  <c r="C29" i="14"/>
  <c r="D29" i="14"/>
  <c r="E29" i="14"/>
  <c r="M32" i="14"/>
  <c r="E32" i="14"/>
  <c r="C32" i="14"/>
  <c r="D32" i="14"/>
  <c r="M47" i="3"/>
  <c r="H34" i="14" s="1"/>
  <c r="M35" i="14"/>
  <c r="C35" i="14"/>
  <c r="D35" i="14"/>
  <c r="E35" i="14"/>
  <c r="C26" i="14"/>
  <c r="D26" i="14"/>
  <c r="E26" i="14"/>
  <c r="M27" i="3"/>
  <c r="H28" i="14" s="1"/>
  <c r="M13" i="7"/>
  <c r="H38" i="14" s="1"/>
  <c r="M12" i="7"/>
  <c r="H37" i="14" s="1"/>
  <c r="M14" i="7"/>
  <c r="H39" i="14" s="1"/>
  <c r="N35" i="3"/>
  <c r="M26" i="14"/>
  <c r="B14" i="7"/>
  <c r="B39" i="14" s="1"/>
  <c r="L39" i="14" s="1"/>
  <c r="M39" i="14" s="1"/>
  <c r="B38" i="14"/>
  <c r="L38" i="14" s="1"/>
  <c r="M38" i="14" s="1"/>
  <c r="M26" i="3"/>
  <c r="H27" i="14" s="1"/>
  <c r="M11" i="3"/>
  <c r="H19" i="14" s="1"/>
  <c r="N48" i="3"/>
  <c r="M46" i="3"/>
  <c r="H33" i="14" s="1"/>
  <c r="N45" i="3"/>
  <c r="Q16" i="3"/>
  <c r="O16" i="3"/>
  <c r="P16" i="3"/>
  <c r="Q15" i="3"/>
  <c r="P15" i="3"/>
  <c r="O15" i="3"/>
  <c r="P35" i="3"/>
  <c r="J29" i="14" s="1"/>
  <c r="O35" i="3"/>
  <c r="I29" i="14" s="1"/>
  <c r="Q35" i="3"/>
  <c r="K29" i="14" s="1"/>
  <c r="O25" i="3"/>
  <c r="I26" i="14" s="1"/>
  <c r="P25" i="3"/>
  <c r="J26" i="14" s="1"/>
  <c r="Q25" i="3"/>
  <c r="K26" i="14" s="1"/>
  <c r="Q13" i="3"/>
  <c r="P13" i="3"/>
  <c r="O13" i="3"/>
  <c r="N16" i="3"/>
  <c r="O17" i="3"/>
  <c r="I25" i="14" s="1"/>
  <c r="Q17" i="3"/>
  <c r="K25" i="14" s="1"/>
  <c r="P17" i="3"/>
  <c r="J25" i="14" s="1"/>
  <c r="P14" i="3"/>
  <c r="O14" i="3"/>
  <c r="Q14" i="3"/>
  <c r="Q45" i="3"/>
  <c r="K32" i="14" s="1"/>
  <c r="P45" i="3"/>
  <c r="J32" i="14" s="1"/>
  <c r="O45" i="3"/>
  <c r="I32" i="14" s="1"/>
  <c r="P47" i="3"/>
  <c r="J34" i="14" s="1"/>
  <c r="O47" i="3"/>
  <c r="I34" i="14" s="1"/>
  <c r="Q36" i="3"/>
  <c r="O36" i="3"/>
  <c r="P36" i="3"/>
  <c r="L20" i="2"/>
  <c r="M20" i="2" s="1"/>
  <c r="N15" i="3"/>
  <c r="O48" i="3"/>
  <c r="I35" i="14" s="1"/>
  <c r="Q48" i="3"/>
  <c r="K35" i="14" s="1"/>
  <c r="P48" i="3"/>
  <c r="J35" i="14" s="1"/>
  <c r="Q37" i="3"/>
  <c r="P37" i="3"/>
  <c r="O37" i="3"/>
  <c r="P27" i="3"/>
  <c r="J28" i="14" s="1"/>
  <c r="O27" i="3"/>
  <c r="I28" i="14" s="1"/>
  <c r="Q27" i="3"/>
  <c r="K28" i="14" s="1"/>
  <c r="L21" i="2"/>
  <c r="M19" i="2"/>
  <c r="H16" i="14" s="1"/>
  <c r="M16" i="14" s="1"/>
  <c r="N19" i="2"/>
  <c r="M21" i="2"/>
  <c r="H18" i="14" s="1"/>
  <c r="M18" i="14" s="1"/>
  <c r="N21" i="2"/>
  <c r="L18" i="2"/>
  <c r="M18" i="2" s="1"/>
  <c r="M11" i="7"/>
  <c r="H36" i="14" s="1"/>
  <c r="M12" i="3"/>
  <c r="H20" i="14" s="1"/>
  <c r="L14" i="2"/>
  <c r="M14" i="2" s="1"/>
  <c r="L16" i="2"/>
  <c r="M16" i="2" s="1"/>
  <c r="H14" i="14" s="1"/>
  <c r="L12" i="2"/>
  <c r="L13" i="2"/>
  <c r="L15" i="2"/>
  <c r="Q19" i="2"/>
  <c r="K16" i="14" s="1"/>
  <c r="Q21" i="2"/>
  <c r="K18" i="14" s="1"/>
  <c r="L11" i="2"/>
  <c r="L7" i="2" s="1"/>
  <c r="B8" i="12" l="1"/>
  <c r="Q46" i="3"/>
  <c r="K33" i="14" s="1"/>
  <c r="P13" i="7"/>
  <c r="J38" i="14" s="1"/>
  <c r="Q13" i="7"/>
  <c r="K38" i="14" s="1"/>
  <c r="O13" i="7"/>
  <c r="I38" i="14" s="1"/>
  <c r="M33" i="14"/>
  <c r="D33" i="14"/>
  <c r="C33" i="14"/>
  <c r="E33" i="14"/>
  <c r="M34" i="14"/>
  <c r="D34" i="14"/>
  <c r="C34" i="14"/>
  <c r="E34" i="14"/>
  <c r="Q47" i="3"/>
  <c r="K34" i="14" s="1"/>
  <c r="O26" i="3"/>
  <c r="I27" i="14" s="1"/>
  <c r="P26" i="3"/>
  <c r="J27" i="14" s="1"/>
  <c r="M27" i="14"/>
  <c r="D27" i="14"/>
  <c r="E27" i="14"/>
  <c r="C27" i="14"/>
  <c r="M28" i="14"/>
  <c r="C28" i="14"/>
  <c r="D28" i="14"/>
  <c r="E28" i="14"/>
  <c r="Q26" i="3"/>
  <c r="K27" i="14" s="1"/>
  <c r="M14" i="14"/>
  <c r="D14" i="14"/>
  <c r="E14" i="14"/>
  <c r="C14" i="14"/>
  <c r="M19" i="14"/>
  <c r="D19" i="14"/>
  <c r="E19" i="14"/>
  <c r="C19" i="14"/>
  <c r="P11" i="3"/>
  <c r="J19" i="14" s="1"/>
  <c r="Q11" i="3"/>
  <c r="K19" i="14" s="1"/>
  <c r="M20" i="14"/>
  <c r="D20" i="14"/>
  <c r="E20" i="14"/>
  <c r="C20" i="14"/>
  <c r="M37" i="14"/>
  <c r="C37" i="14"/>
  <c r="E37" i="14"/>
  <c r="D37" i="14"/>
  <c r="M36" i="14"/>
  <c r="C36" i="14"/>
  <c r="E36" i="14"/>
  <c r="D36" i="14"/>
  <c r="C39" i="14"/>
  <c r="E39" i="14"/>
  <c r="D39" i="14"/>
  <c r="E38" i="14"/>
  <c r="D38" i="14"/>
  <c r="C38" i="14"/>
  <c r="Q14" i="7"/>
  <c r="K39" i="14" s="1"/>
  <c r="P14" i="7"/>
  <c r="J39" i="14" s="1"/>
  <c r="O14" i="7"/>
  <c r="I39" i="14" s="1"/>
  <c r="Q12" i="7"/>
  <c r="K37" i="14" s="1"/>
  <c r="O12" i="7"/>
  <c r="I37" i="14" s="1"/>
  <c r="P12" i="7"/>
  <c r="J37" i="14" s="1"/>
  <c r="O11" i="3"/>
  <c r="I19" i="14" s="1"/>
  <c r="P46" i="3"/>
  <c r="J33" i="14" s="1"/>
  <c r="O46" i="3"/>
  <c r="I33" i="14" s="1"/>
  <c r="H17" i="14"/>
  <c r="M17" i="14" s="1"/>
  <c r="Q20" i="2"/>
  <c r="K17" i="14" s="1"/>
  <c r="Q14" i="2"/>
  <c r="K12" i="14" s="1"/>
  <c r="H12" i="14"/>
  <c r="Q12" i="3"/>
  <c r="K20" i="14" s="1"/>
  <c r="P12" i="3"/>
  <c r="J20" i="14" s="1"/>
  <c r="O12" i="3"/>
  <c r="I20" i="14" s="1"/>
  <c r="P11" i="7"/>
  <c r="J36" i="14" s="1"/>
  <c r="O11" i="7"/>
  <c r="I36" i="14" s="1"/>
  <c r="Q11" i="7"/>
  <c r="K36" i="14" s="1"/>
  <c r="Q18" i="2"/>
  <c r="K15" i="14" s="1"/>
  <c r="H15" i="14"/>
  <c r="N20" i="2"/>
  <c r="N14" i="2"/>
  <c r="P16" i="2"/>
  <c r="J14" i="14" s="1"/>
  <c r="O16" i="2"/>
  <c r="I14" i="14" s="1"/>
  <c r="P20" i="2"/>
  <c r="J17" i="14" s="1"/>
  <c r="O20" i="2"/>
  <c r="I17" i="14" s="1"/>
  <c r="P14" i="2"/>
  <c r="J12" i="14" s="1"/>
  <c r="O14" i="2"/>
  <c r="I12" i="14" s="1"/>
  <c r="O21" i="2"/>
  <c r="I18" i="14" s="1"/>
  <c r="P21" i="2"/>
  <c r="J18" i="14" s="1"/>
  <c r="P19" i="2"/>
  <c r="J16" i="14" s="1"/>
  <c r="O19" i="2"/>
  <c r="I16" i="14" s="1"/>
  <c r="N18" i="2"/>
  <c r="P18" i="2"/>
  <c r="J15" i="14" s="1"/>
  <c r="O18" i="2"/>
  <c r="I15" i="14" s="1"/>
  <c r="M13" i="2"/>
  <c r="H11" i="14" s="1"/>
  <c r="N13" i="2"/>
  <c r="M12" i="2"/>
  <c r="H10" i="14" s="1"/>
  <c r="N12" i="2"/>
  <c r="Q16" i="2"/>
  <c r="K14" i="14" s="1"/>
  <c r="N16" i="2"/>
  <c r="M15" i="2"/>
  <c r="H13" i="14" s="1"/>
  <c r="N15" i="2"/>
  <c r="M11" i="2"/>
  <c r="H9" i="14" s="1"/>
  <c r="N11" i="2"/>
  <c r="M15" i="14" l="1"/>
  <c r="D15" i="14"/>
  <c r="E15" i="14"/>
  <c r="C15" i="14"/>
  <c r="D9" i="14"/>
  <c r="E9" i="14"/>
  <c r="C9" i="14"/>
  <c r="E78" i="12" s="1" a="1"/>
  <c r="E78" i="12" s="1"/>
  <c r="M13" i="14"/>
  <c r="D13" i="14"/>
  <c r="E13" i="14"/>
  <c r="C13" i="14"/>
  <c r="D12" i="14"/>
  <c r="E12" i="14"/>
  <c r="C12" i="14"/>
  <c r="M10" i="14"/>
  <c r="D10" i="14"/>
  <c r="E10" i="14"/>
  <c r="C10" i="14"/>
  <c r="M11" i="14"/>
  <c r="D11" i="14"/>
  <c r="E11" i="14"/>
  <c r="C11" i="14"/>
  <c r="M9" i="14"/>
  <c r="M12" i="14"/>
  <c r="D10" i="13"/>
  <c r="D9" i="13"/>
  <c r="C9" i="13"/>
  <c r="C10" i="13"/>
  <c r="P11" i="2"/>
  <c r="J9" i="14" s="1"/>
  <c r="P15" i="2"/>
  <c r="J13" i="14" s="1"/>
  <c r="O15" i="2"/>
  <c r="I13" i="14" s="1"/>
  <c r="P12" i="2"/>
  <c r="O12" i="2"/>
  <c r="I10" i="14" s="1"/>
  <c r="P13" i="2"/>
  <c r="J11" i="14" s="1"/>
  <c r="O13" i="2"/>
  <c r="I11" i="14" s="1"/>
  <c r="Q12" i="2"/>
  <c r="K10" i="14" s="1"/>
  <c r="Q11" i="2"/>
  <c r="Q13" i="2"/>
  <c r="K11" i="14" s="1"/>
  <c r="Q15" i="2"/>
  <c r="K13" i="14" s="1"/>
  <c r="O11" i="2"/>
  <c r="I9" i="14" s="1"/>
  <c r="E51" i="12" l="1" a="1"/>
  <c r="E51" i="12" s="1"/>
  <c r="E56" i="12" a="1"/>
  <c r="E56" i="12" s="1"/>
  <c r="E74" i="12" a="1"/>
  <c r="E74" i="12" s="1"/>
  <c r="C8" i="13"/>
  <c r="K9" i="14"/>
  <c r="J10" i="14"/>
  <c r="E33" i="12" s="1" a="1"/>
  <c r="E33" i="12" s="1"/>
  <c r="B17" i="12" l="1" a="1"/>
  <c r="B17" i="12" s="1"/>
  <c r="E28" i="12" a="1"/>
  <c r="E28" i="12" s="1"/>
  <c r="B15" i="15" a="1"/>
  <c r="B15" i="15" s="1"/>
  <c r="D8"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<sst xmlns="http://schemas.openxmlformats.org/spreadsheetml/2006/main" count="340" uniqueCount="178">
  <si>
    <t>Tema</t>
  </si>
  <si>
    <t>Forklaring</t>
  </si>
  <si>
    <t>Disse miljøene kan du snakke med</t>
  </si>
  <si>
    <t>Vurdering av dagens situasjon</t>
  </si>
  <si>
    <t>Vurdering av ambisjonsnivå</t>
  </si>
  <si>
    <t>Egne notater</t>
  </si>
  <si>
    <t>Klima og miljø</t>
  </si>
  <si>
    <t>Egne utslipp</t>
  </si>
  <si>
    <t>Gjelder utslipp fra kjøretøy, maskiner eller utstyr dere eier selv. Har dere tjenestebiler, gass- eller oljefyring, eller teknisk utstyr med forbrenning? (Scope 1)</t>
  </si>
  <si>
    <t>Driftsmiljø</t>
  </si>
  <si>
    <t>Utslipp fra strøm og varme</t>
  </si>
  <si>
    <t>Handler om utslipp knyttet til energien dere bruker, som strøm eller fjernvarme. Bruker dere mye energi i egne lokaler, dataservere eller institusjonsbygg? (Scope 2)</t>
  </si>
  <si>
    <t>Eiendomsmiljø</t>
  </si>
  <si>
    <t>Energibruk og effektivisering</t>
  </si>
  <si>
    <t>Handler om hvor mye strøm og varme dere bruker, og mulighetene for å spare energi. Har dere store bygg, mange arbeidsplasser eller utstyr som trekker mye strøm?</t>
  </si>
  <si>
    <t>Indirekte utslipp</t>
  </si>
  <si>
    <t>Gjelder utslipp dere påvirker gjennom innkjøp, flyreiser, arbeidsreiser og avfall. Har dere stor reiseaktivitet, mange leverandører eller omfattende kjøp av varer og tjenester? (Scope 3)</t>
  </si>
  <si>
    <t>Innkjøpsmiljø</t>
  </si>
  <si>
    <t>Ressursbruk og sirkulærøkonomi</t>
  </si>
  <si>
    <t xml:space="preserve">Sirkulærøkonomi handler om å redusere avfall, gjenbruke, reparere og resirkulere fremfor å kjøpe nytt. Har dere rutiner for dette i innkjøp, drift og avhending av avfall? Har dere for eksempel reparasjonsavtaler for PCer? </t>
  </si>
  <si>
    <t>Klimarisiko og tilpasning</t>
  </si>
  <si>
    <t>Handler om hvordan klimaendringer kan påvirke dere. Har dere lokaler som kan bli utsatt for flom, hete, eller er dere en del av beredskap eller tjenesteleveranser til samfunnet? Kan klimaendringer påvirke leveranser av varer dere er avhengige av?</t>
  </si>
  <si>
    <t>Virksomhetsstyring</t>
  </si>
  <si>
    <t>Klima og miljø - Områder som angår noen</t>
  </si>
  <si>
    <t>Arealbruk og naturpåvirkning</t>
  </si>
  <si>
    <t>Aktuelt for virksomheter som bygger, forvalter eiendom eller infrastruktur, og som kan påvirke natur eller grøntområder. Har dere ansvar for utbygging, regulering eller drift av arealer?</t>
  </si>
  <si>
    <t>Forurensning og utslipp til luft, jord, vann</t>
  </si>
  <si>
    <t>Aktuelt for virksomheter som bruker eller slipper ut kjemikalier, olje, løsemidler eller lignende. Har dere laboratorier, verksteder eller ansvar for teknisk drift?</t>
  </si>
  <si>
    <t>Fagavdelinger</t>
  </si>
  <si>
    <t>Vannforbruk og vannforvaltning</t>
  </si>
  <si>
    <t>Aktuelt for virksomheter som bruker mye vann, har spesialutstyr (f.eks. laboratorier, kjøleanlegg) eller påvirker vassdrag. Bruker dere prosessvann eller har vannintensive funksjoner?</t>
  </si>
  <si>
    <t>Biologisk mangfold og økosystemer</t>
  </si>
  <si>
    <t>Relevante tema for virksomheter som forvalter natur, jobber med kartlegging av arter eller inngrep i landskap. Har dere tiltak, areal eller ansvar som påvirker økosystemer eller arter?</t>
  </si>
  <si>
    <t>Område</t>
  </si>
  <si>
    <t>Sosial bærekraft - egne ansatte</t>
  </si>
  <si>
    <t>Inkludering, mangfold og likestilling</t>
  </si>
  <si>
    <t>Handler om like muligheter og bred representasjon – uavhengig av kjønn, bakgrunn, funksjonsevne eller livssituasjon. Rekrutterer dere bredt, og legger dere til rette for personer med funksjonsnedsettelse eller hull i CV-en?</t>
  </si>
  <si>
    <t>HR</t>
  </si>
  <si>
    <t>Lønnsforhold (kvinner og menn)</t>
  </si>
  <si>
    <t>Handler om rettferdig lønn og innsikt i eventuelle kjønnsforskjeller. Har dere lønnsstatistikk fordelt på kjønn og stillingsnivå?</t>
  </si>
  <si>
    <t>Ansettelsesformer</t>
  </si>
  <si>
    <t>Gjelder bruk av midlertidige og deltidsstillinger. Har dere mye midlertidighet eller deltidsstillinger, og vet dere hvor mye som er ufrivillig?</t>
  </si>
  <si>
    <t>Kompetanse og utvikling</t>
  </si>
  <si>
    <t>Handler om faglig læring og utviklingsmuligheter. Har dere planer eller systemer for å utvikle ansattes kompetanse over tid?</t>
  </si>
  <si>
    <t>Medvirkning og arbeidstakerengasjement</t>
  </si>
  <si>
    <t>Handler om hvordan ansatte får si sin mening og bidra i utviklingen av virksomheten. Har dere arenaer for dialog eller involvering utover formelle prosesser?</t>
  </si>
  <si>
    <t>Arbeidsmiljø og sikkerhet</t>
  </si>
  <si>
    <t>Handler om både det fysiske og psykososiale arbeidsmiljøet. Har dere rutiner for HMS, og følger dere opp forhold som kan påvirke ansattes helse, trivsel og trygghet – for eksempel ergonomi, inneklima, uønskede hendelser eller stress?</t>
  </si>
  <si>
    <t>Vernetjenesten og tillitsvalgte, AMU, HR</t>
  </si>
  <si>
    <t>Endring og omstilling</t>
  </si>
  <si>
    <t>Handler om hvordan ansatte følges opp ved større endringer, som digitalisering eller nye oppgaver. Har dere vært gjennom slike endringer de siste årene?</t>
  </si>
  <si>
    <t>HR, ledelsen</t>
  </si>
  <si>
    <t>Sosial bæreraft i verdikjeden</t>
  </si>
  <si>
    <t>Oversikt over leverandørkjeden</t>
  </si>
  <si>
    <t xml:space="preserve">Handler om å få oversikt over hva du kjøper, av hvem, hvor det kommer fra og hvilken risiko som er knyttet til kjøpene. </t>
  </si>
  <si>
    <t>Menneskerettigheter og bærekraftige leverandørkjeder</t>
  </si>
  <si>
    <t>Gjelder å fremme at leverandører respekterer grunnleggende menneskerettigheter og arbeidstakerrettigheter. Har dere vurdert risikoen for brudd på menneskerettigheter i leverandørkjeden, og hvordan håndteres dette? Har dere egnede rutiner?</t>
  </si>
  <si>
    <t>Innkjøpsmiljø eller avtaleeier i fagmiljø</t>
  </si>
  <si>
    <t>Lønns- og arbeidsvilkår hos leverandører i Norge</t>
  </si>
  <si>
    <t>Handler om å sikre at leverandører tilbyr lønns- og arbeidsvilkår slik det står i loven om offentlige anskaffelser og i henhold til Norgesmodellen. Det gjelder for eksempel krav til bruk av lærlinger, betaling via bank og antall ledd i leverandørkjeden. Har dere rutiner for å stille krav i kontrakter og følge opp at leverandørene etterlever disse?</t>
  </si>
  <si>
    <t>Lokalsamfunn</t>
  </si>
  <si>
    <t>Fysisk påvirkning på nærmiljøet</t>
  </si>
  <si>
    <t>Gjelder bygging, drift eller endringer som påvirker omgivelser, natur, støy, trafikk eller tilgang på arealer. Har dere prosjekter eller eiendommer som berører lokalsamfunn?</t>
  </si>
  <si>
    <t>Eiendom</t>
  </si>
  <si>
    <t>Dialog med lokalsamfunn</t>
  </si>
  <si>
    <t>Handler om hvordan berørte grupper får komme til orde ved større tiltak eller endringer. Har dere rutiner eller praksis for å informere og involvere lokalsamfunn ved relevante prosjekter?</t>
  </si>
  <si>
    <t>Lokal verdiskaping og sysselsetting</t>
  </si>
  <si>
    <t>Handler om lokale ringvirkninger som arbeidsplasser, kompetanse eller innkjøp. Har dere aktiviteter eller prosjekter som påvirker lokalt næringsliv eller arbeidsmarked?</t>
  </si>
  <si>
    <t>Brukere og sluttbrukere</t>
  </si>
  <si>
    <t>Likeverdig tilgang til tjenester</t>
  </si>
  <si>
    <t>Gjelder om tjenestene når frem til alle, uavhengig av digital kompetanse, språk, funksjonsevne eller livssituasjon. Har dere tjenester som kan være vanskelige å forstå eller bruke for enkelte grupper?</t>
  </si>
  <si>
    <t>IT</t>
  </si>
  <si>
    <t>Trygghet og tillit i møte med brukere</t>
  </si>
  <si>
    <t>Handler om hvordan folk opplever å bli møtt, forstått og ivaretatt. Har dere kontakt med brukere i sårbare situasjoner, og hvordan sikrer dere respekt, anonymitet og likebehandling?</t>
  </si>
  <si>
    <t>Brukerkontakt eller ansvarlig for brukerundersøkelser</t>
  </si>
  <si>
    <t>Brukerinvolvering og medvirkning</t>
  </si>
  <si>
    <t>Gjelder om dere innhenter tilbakemeldinger eller involverer brukere i utviklingen av tjenester. Har dere kontakt med brukerne deres utover klage- og tilsynsmekanismer?</t>
  </si>
  <si>
    <t>Prosjektledere</t>
  </si>
  <si>
    <t>Utilsiktet negativ påvirkning</t>
  </si>
  <si>
    <t>Handler om risiko for at rutiner, regelverk eller digitalisering kan føre til utenforskap, feil eller belastninger. Har dere vurdert hvordan tjenester kan slå ulikt ut for ulike grupper?</t>
  </si>
  <si>
    <t>Styring og virksomhets-styring</t>
  </si>
  <si>
    <t>Ledelse og forankring av bærekraft</t>
  </si>
  <si>
    <t>Handler om hvem som har ansvar for bærekraft i virksomheten. Har dere utpekt ansvar, roller eller møteplasser som inkluderer bærekraft i styring og ledelse?</t>
  </si>
  <si>
    <t>Etikk og åpenhet</t>
  </si>
  <si>
    <t xml:space="preserve">Gjelder hvordan virksomheten jobber med integritet, åpenhet og ansvarlighet. Har dere rutiner for varsling, habilitet og etisk refleksjon i oppgaveløsningen? </t>
  </si>
  <si>
    <t>HR og virksomhetsstyring</t>
  </si>
  <si>
    <t>Strategi og risikostyring</t>
  </si>
  <si>
    <t>Handler om hvordan bærekraft inngår i strategiarbeid og risikovurderinger. Inngår bærekraft som del av mål, planverk eller risikostyringsprosesser?</t>
  </si>
  <si>
    <t>Dialog og medvirkning</t>
  </si>
  <si>
    <t>Handler om hvordan virksomheten involverer ansatte, brukere, leverandører eller andre i utvikling og forbedring. Har dere rutiner for å hente inn synspunkter fra berørte aktører?</t>
  </si>
  <si>
    <t>Relevante fagmiljø</t>
  </si>
  <si>
    <t>Ikke relevant for oss</t>
  </si>
  <si>
    <t>Vi gjør ikke noe på dette området</t>
  </si>
  <si>
    <t>Vi har noe aktivitet, men ikke systematisk</t>
  </si>
  <si>
    <t>Vi jobber systematisk med dette</t>
  </si>
  <si>
    <t>Dette er godt integrert i styring og praksis</t>
  </si>
  <si>
    <t>Introduksjon: Klima og miljø i statlige virksomheter</t>
  </si>
  <si>
    <t>Staten har et særskilt ansvar for å bidra til grønn omstilling og bærekraftig utvikling. For at Norge skal nå sine klimamål og ivareta naturverdier for framtidige generasjoner, må statlige virksomheter gå foran med kunnskap, ansvarlighet og gode valg i egen drift.
Denne delen av kartlegginsgverktøyet hjelper deg å få oversikt over klima- og miljøtemaer som kan være relevante for din virksomhet. Den er delt i to:
• Generelle temaer som gjelder for de fleste statlige virksomheter, som energibruk, utslipp, avfall og klimapåvirkning.
• Spesielle temaer som gjelder kun for virksomheter med særskilt aktivitet, som forvaltning av eiendom, teknisk drift, vannressurser eller natur.</t>
  </si>
  <si>
    <t>Nedtrekksmenyer</t>
  </si>
  <si>
    <t>Valgmuliheter i spørreskjema, samt matematisk nivå disse gjenspeiler i beregningen</t>
  </si>
  <si>
    <t>Nivå</t>
  </si>
  <si>
    <t>Introduksjon</t>
  </si>
  <si>
    <t>Velkommen til kartleggingsverktverktøyet for bærekraftsarbeidet i din virksomhet!</t>
  </si>
  <si>
    <t>Selvevaluering</t>
  </si>
  <si>
    <t>Oppsummering</t>
  </si>
  <si>
    <t>Lovpålagt for staten</t>
  </si>
  <si>
    <t>Statlige føringer, krav og retningslinjer</t>
  </si>
  <si>
    <t>Internasjonale rammeverk og standarder</t>
  </si>
  <si>
    <t>Verktøyet bygger på et bredt utvalg av kilder</t>
  </si>
  <si>
    <t>Verktøyet bygger på relevant lovverk, krav og føringer til statlige virksomheter, anerkjente standarder for arbeid med og rapportering på bærekraftsområdet. Områdene er tilpasset en statlig kontekst.</t>
  </si>
  <si>
    <t>•Aktivitets- og redegjørelsesplikten (ARP) etter likestillings- og diskrimineringsloven
•Anskaffelsesloven</t>
  </si>
  <si>
    <t>•Fellesføringer for staten (2024 og 2025)
•Arbeidsgiverstrategien for staten 2024–2027
•Norgesmodellen for ansvarlige offentlige anskaffelser
•Relevant veiledning fra DFØ</t>
  </si>
  <si>
    <t>•ESRS (European Sustainability Reporting Standards) og VSME – europeiske bærekraftstandarder</t>
  </si>
  <si>
    <t>*Vi har brukt KI for å se de ulike standardene i sammenheng. Hele sjekklisten er kvalitetssikret med fagpersoner på de ulike områdene før publisering.</t>
  </si>
  <si>
    <t>Dette er ikke et prioritert område for oss</t>
  </si>
  <si>
    <t>Vi ønsker å gjøre noen enkle tiltak</t>
  </si>
  <si>
    <t>Vi vil utvikle området gradvis og mer systematisk</t>
  </si>
  <si>
    <t>Dette skal være en tydelig satsing og fullt integrert i styring og mål</t>
  </si>
  <si>
    <t>Nivå - status</t>
  </si>
  <si>
    <t>Nivå - ambisjon</t>
  </si>
  <si>
    <t>Inkluder i beregning</t>
  </si>
  <si>
    <t>Påbegynt utfylling men ikke ferdig</t>
  </si>
  <si>
    <t>Nivå - status - til beregning</t>
  </si>
  <si>
    <t>Nivå - ambisjon - til beregning</t>
  </si>
  <si>
    <t>Gap - til beregning</t>
  </si>
  <si>
    <t>Skjult beregning av status, ambisjon og gap. Inkluderer diverse feilhåndteringer.</t>
  </si>
  <si>
    <t>Vis betinget formattering</t>
  </si>
  <si>
    <t>Sosial bærekraft</t>
  </si>
  <si>
    <t>Introduksjon: Sosial bærekraft - Egne ansatte</t>
  </si>
  <si>
    <t>Introduksjon: Sosiale forhold hos leverandører</t>
  </si>
  <si>
    <t xml:space="preserve">Statlige virksomheter har stor innkjøpsmakt og ansvar for å sikre at varer og tjenester de kjøper, leveres på en måte som respekterer grunnleggende rettigheter og anstendige arbeidsforhold. Selv om statlige virksomheter sjelden har “egne” verdikjeder i tradisjonell forstand, har de likevel ansvar for hvordan leverandørene deres opererer – særlig i bransjer med risiko for arbeidslivskriminalitet, lave lønninger eller mange underleverandører. Denne delen av kartleggingsverktøyet handler om å kartlegge om virksomheten har relevant risiko eller påvirkning knyttet til sosiale forhold i anskaffelser, og om det finnes rutiner eller praksis for å følge opp krav til leverandører. </t>
  </si>
  <si>
    <t>Introduksjon: Lokalsamfunn</t>
  </si>
  <si>
    <t>Statlige virksomheter kan i noen tilfeller påvirke lokalsamfunn direkte – for eksempel ved bygging, drift av anlegg, arealbruk eller gjennom tiltak som endrer miljø, tilgang på tjenester eller lokal verdiskaping. Dette gjelder ikke alle, men kan være viktig å kartlegge for virksomheter som har fysisk tilstedeværelse, store prosjekter eller samfunnsoppdrag med lokal betydning. Denne delen av kartleggingsverktøyet hjelper dere å vurdere om virksomheten har påvirkning på lokalsamfunn, og om dette er et tema dere bør se nærmere på i bærekraftsarbeidet.</t>
  </si>
  <si>
    <t>Introduksjon: Brukere og sluttbrukere</t>
  </si>
  <si>
    <t>Statlige virksomheter påvirker mennesker direkte gjennom tjenestene de leverer, reglene de forvalter eller løsningene de utvikler. Mange har hele befolkningen som målgruppe, mens andre forholder seg til enkeltpersoner i sårbare situasjoner. Denne delen av kartleggingsverktøyet hjelper dere å vurdere om sosiale forhold knyttet til brukere og sluttbrukere er relevante for virksomheten deres. Det handler ikke om markedsforbrukere, men om hvordan virksomheten sikrer tilgang, trygghet, likebehandling og brukermedvirkning i tjenesteytingen.</t>
  </si>
  <si>
    <t>Styring og virksomhetsstyring</t>
  </si>
  <si>
    <t>Introduksjon: Styring og virksomhetsstyring</t>
  </si>
  <si>
    <t>Hvordan statlige virksomheter styres, har stor betydning for deres evne til å jobbe systematisk, åpent og ansvarlig med bærekraft. Det handler ikke bare om lover og regler, men om hvordan ledelse, organisering og kultur støtter opp under arbeidet med klima, miljø og sosiale forhold. På flere av områdene under har de fleste statlige virksomheter rutiner og maler som skal følges. Du kan finne informasjon i interne policyer eller rutiner. 
Denne delen av kartleggingsverktøyet hjelper dere å kartlegge om bærekraft er forankret i virksomhetens styring – fra strategiske beslutninger til daglig praksis.</t>
  </si>
  <si>
    <t>Diagramdata</t>
  </si>
  <si>
    <t>Radardiagrammet</t>
  </si>
  <si>
    <t>Dimensjon</t>
  </si>
  <si>
    <t>Status</t>
  </si>
  <si>
    <t>Ambisjon</t>
  </si>
  <si>
    <t>God styring</t>
  </si>
  <si>
    <t>Gap</t>
  </si>
  <si>
    <t>Alle spørsmål</t>
  </si>
  <si>
    <t>ID</t>
  </si>
  <si>
    <t>Skjult</t>
  </si>
  <si>
    <t>Dagens situasjon</t>
  </si>
  <si>
    <t>Ambisjonsnivå</t>
  </si>
  <si>
    <t>Inkluder i fremvisning</t>
  </si>
  <si>
    <t>Rad synlig</t>
  </si>
  <si>
    <t>Inkluder i heatmap</t>
  </si>
  <si>
    <t>Velg sortering</t>
  </si>
  <si>
    <t>Valgmuligheter for sortering</t>
  </si>
  <si>
    <t>Sortering heatmap</t>
  </si>
  <si>
    <t>Standard</t>
  </si>
  <si>
    <t>Lav status først</t>
  </si>
  <si>
    <t>Høy ambisjon først</t>
  </si>
  <si>
    <t>Størst gap først</t>
  </si>
  <si>
    <t>Tabellen som akkumulerer alle spørsmål (usynlig)</t>
  </si>
  <si>
    <t>Detaljert oversikt</t>
  </si>
  <si>
    <r>
      <t>Denne visningen gir en detaljert oversikt over alle områdene som er vurdert i kartleggingen. Her ser du både dagens situasjon, ambisjonsnivå og gapet mellom dem. Tabellen oppdateres automatisk når du bruker filtrene.
Du kan bruke oversikten til å:
•</t>
    </r>
    <r>
      <rPr>
        <b/>
        <sz val="12"/>
        <color rgb="FF012A4C"/>
        <rFont val="Source Sans Pro"/>
        <family val="2"/>
      </rPr>
      <t xml:space="preserve"> forstå hvilke områder som har størst avstand mellom status og ambisjon</t>
    </r>
    <r>
      <rPr>
        <sz val="12"/>
        <color rgb="FF012A4C"/>
        <rFont val="Source Sans Pro"/>
        <family val="2"/>
      </rPr>
      <t xml:space="preserve">, og dermed hvor det kan være nyttig å se nærmere.
• </t>
    </r>
    <r>
      <rPr>
        <b/>
        <sz val="12"/>
        <color rgb="FF012A4C"/>
        <rFont val="Source Sans Pro"/>
        <family val="2"/>
      </rPr>
      <t>identifisere områder der ambisjonen er høy, men der dagens praksis ligger etter.</t>
    </r>
    <r>
      <rPr>
        <sz val="12"/>
        <color rgb="FF012A4C"/>
        <rFont val="Source Sans Pro"/>
        <family val="2"/>
      </rPr>
      <t xml:space="preserve"> Disse kan kreve tydeligere prioritering eller kapasitet.
• </t>
    </r>
    <r>
      <rPr>
        <b/>
        <sz val="12"/>
        <color rgb="FF012A4C"/>
        <rFont val="Source Sans Pro"/>
        <family val="2"/>
      </rPr>
      <t>se sammenhenger innen en dimensjon</t>
    </r>
    <r>
      <rPr>
        <sz val="12"/>
        <color rgb="FF012A4C"/>
        <rFont val="Source Sans Pro"/>
        <family val="2"/>
      </rPr>
      <t xml:space="preserve">, for eksempel om flere tema viser samme mønster (lav status, høy ambisjon).
• </t>
    </r>
    <r>
      <rPr>
        <b/>
        <sz val="12"/>
        <color rgb="FF012A4C"/>
        <rFont val="Source Sans Pro"/>
        <family val="2"/>
      </rPr>
      <t>fange opp områder som allerede fungerer godt</t>
    </r>
    <r>
      <rPr>
        <sz val="12"/>
        <color rgb="FF012A4C"/>
        <rFont val="Source Sans Pro"/>
        <family val="2"/>
      </rPr>
      <t xml:space="preserve">, og som kan brukes som eksempler eller gode praksiser i videre arbeid.
• </t>
    </r>
    <r>
      <rPr>
        <b/>
        <sz val="12"/>
        <color rgb="FF012A4C"/>
        <rFont val="Source Sans Pro"/>
        <family val="2"/>
      </rPr>
      <t>reflektere over hva som ikke er relevant</t>
    </r>
    <r>
      <rPr>
        <sz val="12"/>
        <color rgb="FF012A4C"/>
        <rFont val="Source Sans Pro"/>
        <family val="2"/>
      </rPr>
      <t>, og hva virksomheten med god grunn kan velge å nedtone eller ikke jobbe videre med.</t>
    </r>
  </si>
  <si>
    <t>Områder med størst gap/potensiale</t>
  </si>
  <si>
    <t>Refleksjon rundt prioriterte tiltak:</t>
  </si>
  <si>
    <t>Her kan du skrive en kommentar</t>
  </si>
  <si>
    <t>Spørsmål med høyeste avstand mellom status og ambisjonsnivå</t>
  </si>
  <si>
    <t>Brukes både i heatmap og i oppsummering! Ikke endre noe her. Dersom du ønsker å endre en tekst, kan du gjøre det i selve spøreskjema. Endringene vil da bli reflektert her. Ikke endre kolonnerekkefølge. Det vil forstyre flere formler.</t>
  </si>
  <si>
    <t>Denne siden gir en samlet oversikt over resultatene fra kartleggingen. Formålet er å støtte refleksjon, prioritering og videre dialog i virksomheten, ikke å gi en endelig vurdering.
Oversikten kombinerer:
• et strategisk bilde av status og ambisjon på tvers av dimensjoner
• en prioriteringsvisning som peker på områder med størst utviklingsbehov
• konkrete temaer og spørsmål som kan være aktuelle å følge opp videre
Bruk siden som et utgangspunkt for samtaler om retning, valg og innsats fremover.</t>
  </si>
  <si>
    <t>Overordnet bilde av status og ambisjonsnivå</t>
  </si>
  <si>
    <t>Utdyping per dimensjon</t>
  </si>
  <si>
    <t>Radarfiguren viser forholdet mellom dagens situasjon og ønsket ambisjonsnivå innen hver dimensjon. Avstanden mellom linjene gir et bilde av hvor utviklingsbehovet er størst og hvor praksis allerede er godt etablert.
Bruk figuren til å:
• reflektere over balansen mellom ambisjon og faktisk gjennomføring
• vurdere om ambisjonsnivået er realistisk gitt dagens praksis
• identifisere dimensjoner som kan kreve tydeligere prioritering eller styring
• se hvor virksomheten allerede har et godt fundament å bygge videre på
Det viktigste er ikke selve formen på figuren, men hvilke spørsmål den reiser.</t>
  </si>
  <si>
    <t>Introduksjon: Samlet oversikt for refleksjon og prioritering</t>
  </si>
  <si>
    <t>Områder med lavest gap</t>
  </si>
  <si>
    <t>Antall ikke ferdige besvart</t>
  </si>
  <si>
    <t>Oversikt over status, ambisjon og gap</t>
  </si>
  <si>
    <r>
      <t xml:space="preserve">Statlige virksomheter har et ansvar som arbeidsgivere. Et bærekraftig arbeidsliv handler om å sikre like muligheter, trygge arbeidsforhold og en organisasjon som tar vare på sine ansatte over tid. Egne ansatte er derfor en sentral del av virksomhetens samfunnsansvar og bærekraftsarbeid. For virksomheter i staten er mye av dette arbeidet allerede en del av det regulerte arbeidslivet. Du trenger ikke å finne opp noe nytt, men kan trygt tenke gjennom arbeid dere allerede gjør på området. Denne delen av kartleggingsverktøyet hjelper deg å vurdere hvilke temaer knyttet til egne ansatte som kan være relevante i din virksomhet. Målet er å kartlegge hva som bør undersøkes nærmere, ikke å evaluere hva som gjøres i dag.
Denne delen består av fire underdeler. </t>
    </r>
    <r>
      <rPr>
        <b/>
        <sz val="12"/>
        <color rgb="FF012A4C"/>
        <rFont val="Source Sans Pro"/>
        <family val="2"/>
      </rPr>
      <t>Scroll nedover siden for å vurdere alle områdene innen sosial bærekraft.</t>
    </r>
  </si>
  <si>
    <t>Dette verktøyet starter med en introduksjon. Les teksten nedenfor før du navigerer videre i verktøyet ved hjelp av arkfanene.
Formålet med dette verktøyet er å støtte en enkel og praktisk kartlegging av relevante tema på bærekraftsfeltet, som første steg i virksomhetens bærekraftsarbeid. Verktøyet skal gjøre det lettere å identifisere hvilke områder som bør utredes videre, og hvem i organisasjonen som kan ha kunnskap om dem. Det er ikke et rapporterinsgverktøy, men et sted å samle både eksisterende arbeid og vurdere hvor dere ønsker å gjøre mer. Samtidig kan dere holde oversikt over hvem i virksomheten som vet noe eller jobber med spesifikke områder.
Flere av områdene i verktøyet er allerede integrert i virksomhetens arbeid gjennom eksisterende lover eller krav. Mye av arbeidet på bærekraftsfeltet er altså arbeid dere gjør fra før. Verktøyet er utformet for å samle bredden i bærekraftsarbeidet, både prioriterte områder med stor aktivitet, og områder som dere kanskje ikke har vurdert enda og hjelpe dere å stake ut en retning.   
Kartleggingsverktøyet kan brukes samlet eller delvis, og tilpasses virksomhetens behov og modenhet. Den egner seg godt som utgangspunkt for felles gjennomgang eller forberedelse til mer systematisk arbeid med bærekraft, som en vesentlighetsanalyse. Det er ikke nødvendig med forkunnskaper for å bruke kartleggingsverktøyet. Det viktigste er å starte dialogen internt, stille noen spørsmål og finne ut hvor det kan være lurt å gå videre.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</si>
</sst>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4" x14ac:knownFonts="1">
    <font>
      <sz val="11"/>
      <color rgb="FF012A4C"/>
      <name val="Source Sans Pro"/>
      <family val="2"/>
    </font>
    <font>
      <sz val="11"/>
      <color theme="1"/>
      <name val="Aptos Narrow"/>
      <family val="2"/>
    </font>
    <font>
      <sz val="11"/>
      <color rgb="FF9C0006"/>
      <name val="Aptos Narrow"/>
      <family val="2"/>
      <scheme val="minor"/>
    </font>
    <font>
      <b/>
      <sz val="12"/>
      <color theme="0"/>
      <name val="Source Sans Pro"/>
      <family val="2"/>
    </font>
    <font>
      <sz val="11"/>
      <color rgb="FF012A4C"/>
      <name val="Source Sans Pro"/>
      <family val="2"/>
    </font>
    <font>
      <sz val="11"/>
      <color theme="0"/>
      <name val="Source Sans Pro"/>
      <family val="2"/>
    </font>
    <font>
      <sz val="12"/>
      <color rgb="FF012A4C"/>
      <name val="Source Sans Pro"/>
      <family val="2"/>
    </font>
    <font>
      <b/>
      <sz val="24"/>
      <color rgb="FF012A4C"/>
      <name val="Source Sans Pro"/>
      <family val="2"/>
    </font>
    <font>
      <b/>
      <sz val="11"/>
      <color theme="0"/>
      <name val="Source Sans Pro"/>
      <family val="2"/>
    </font>
    <font>
      <i/>
      <sz val="11"/>
      <color rgb="FF012A4C"/>
      <name val="Source Sans Pro"/>
      <family val="2"/>
    </font>
    <font>
      <b/>
      <sz val="16"/>
      <color rgb="FF012A4C"/>
      <name val="Source Sans Pro"/>
      <family val="2"/>
    </font>
    <font>
      <b/>
      <sz val="12"/>
      <color rgb="FF012A4C"/>
      <name val="Source Sans Pro"/>
      <family val="2"/>
    </font>
    <font>
      <sz val="14"/>
      <color rgb="FF012A4C"/>
      <name val="Source Sans Pro"/>
      <family val="2"/>
    </font>
    <font>
      <b/>
      <sz val="16"/>
      <color rgb="FFE83F53"/>
      <name val="Source Sans Pro"/>
      <family val="2"/>
    </font>
  </fonts>
  <fills count="17">
    <fill>
      <patternFill patternType="none"/>
    </fill>
    <fill>
      <patternFill patternType="gray125"/>
    </fill>
    <fill>
      <patternFill patternType="solid">
        <fgColor rgb="FFFFC7CE"/>
      </patternFill>
    </fill>
    <fill>
      <patternFill patternType="solid">
        <fgColor rgb="FF012A4C"/>
        <bgColor indexed="64"/>
      </patternFill>
    </fill>
    <fill>
      <patternFill patternType="solid">
        <fgColor theme="0"/>
        <bgColor indexed="64"/>
      </patternFill>
    </fill>
    <fill>
      <patternFill patternType="solid">
        <fgColor rgb="FFDDECF7"/>
        <bgColor indexed="64"/>
      </patternFill>
    </fill>
    <fill>
      <patternFill patternType="solid">
        <fgColor theme="0"/>
        <bgColor theme="0"/>
      </patternFill>
    </fill>
    <fill>
      <patternFill patternType="solid">
        <fgColor rgb="FF009FE3"/>
        <bgColor rgb="FF009FE3"/>
      </patternFill>
    </fill>
    <fill>
      <patternFill patternType="solid">
        <fgColor rgb="FFEFEFEF"/>
        <bgColor theme="0"/>
      </patternFill>
    </fill>
    <fill>
      <patternFill patternType="solid">
        <fgColor rgb="FFEFEFEF"/>
        <bgColor indexed="64"/>
      </patternFill>
    </fill>
    <fill>
      <patternFill patternType="solid">
        <fgColor rgb="FFE83F53"/>
        <bgColor indexed="64"/>
      </patternFill>
    </fill>
    <fill>
      <patternFill patternType="solid">
        <fgColor rgb="FFF18C98"/>
        <bgColor indexed="64"/>
      </patternFill>
    </fill>
    <fill>
      <patternFill patternType="solid">
        <fgColor rgb="FFFAD9DD"/>
        <bgColor indexed="64"/>
      </patternFill>
    </fill>
    <fill>
      <patternFill patternType="solid">
        <fgColor rgb="FF00AB84"/>
        <bgColor indexed="64"/>
      </patternFill>
    </fill>
    <fill>
      <patternFill patternType="solid">
        <fgColor rgb="FF66CDB5"/>
        <bgColor indexed="64"/>
      </patternFill>
    </fill>
    <fill>
      <patternFill patternType="solid">
        <fgColor rgb="FFCCEEE6"/>
        <bgColor indexed="64"/>
      </patternFill>
    </fill>
    <fill>
      <patternFill patternType="solid">
        <fgColor rgb="FF005F88"/>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rgb="FF012A4C"/>
      </left>
      <right style="thick">
        <color rgb="FF012A4C"/>
      </right>
      <top style="thick">
        <color rgb="FF012A4C"/>
      </top>
      <bottom style="thick">
        <color rgb="FF012A4C"/>
      </bottom>
      <diagonal/>
    </border>
    <border>
      <left style="thick">
        <color rgb="FF012A4C"/>
      </left>
      <right/>
      <top style="thick">
        <color rgb="FF012A4C"/>
      </top>
      <bottom style="thick">
        <color rgb="FF012A4C"/>
      </bottom>
      <diagonal/>
    </border>
    <border>
      <left/>
      <right/>
      <top style="thick">
        <color rgb="FF012A4C"/>
      </top>
      <bottom style="thick">
        <color rgb="FF012A4C"/>
      </bottom>
      <diagonal/>
    </border>
    <border>
      <left/>
      <right style="thick">
        <color rgb="FF012A4C"/>
      </right>
      <top style="thick">
        <color rgb="FF012A4C"/>
      </top>
      <bottom style="thick">
        <color rgb="FF012A4C"/>
      </bottom>
      <diagonal/>
    </border>
    <border>
      <left style="thick">
        <color rgb="FF012A4C"/>
      </left>
      <right/>
      <top/>
      <bottom/>
      <diagonal/>
    </border>
    <border>
      <left style="thick">
        <color rgb="FF012A4C"/>
      </left>
      <right style="thick">
        <color rgb="FF012A4C"/>
      </right>
      <top style="thick">
        <color rgb="FF012A4C"/>
      </top>
      <bottom/>
      <diagonal/>
    </border>
    <border>
      <left style="thick">
        <color rgb="FF012A4C"/>
      </left>
      <right style="thick">
        <color rgb="FF012A4C"/>
      </right>
      <top/>
      <bottom/>
      <diagonal/>
    </border>
    <border>
      <left style="thick">
        <color rgb="FF012A4C"/>
      </left>
      <right style="thick">
        <color rgb="FF012A4C"/>
      </right>
      <top/>
      <bottom style="thick">
        <color rgb="FF012A4C"/>
      </bottom>
      <diagonal/>
    </border>
    <border>
      <left style="thick">
        <color rgb="FF999999"/>
      </left>
      <right style="thin">
        <color rgb="FF999999"/>
      </right>
      <top style="thick">
        <color rgb="FF999999"/>
      </top>
      <bottom style="thin">
        <color rgb="FF999999"/>
      </bottom>
      <diagonal/>
    </border>
    <border>
      <left style="thick">
        <color rgb="FF333333"/>
      </left>
      <right style="thin">
        <color indexed="64"/>
      </right>
      <top style="thick">
        <color rgb="FF333333"/>
      </top>
      <bottom style="thin">
        <color indexed="64"/>
      </bottom>
      <diagonal/>
    </border>
    <border>
      <left style="thin">
        <color indexed="64"/>
      </left>
      <right style="thin">
        <color indexed="64"/>
      </right>
      <top style="thick">
        <color rgb="FF333333"/>
      </top>
      <bottom style="thin">
        <color indexed="64"/>
      </bottom>
      <diagonal/>
    </border>
    <border>
      <left style="thin">
        <color indexed="64"/>
      </left>
      <right style="thick">
        <color rgb="FF333333"/>
      </right>
      <top style="thick">
        <color rgb="FF333333"/>
      </top>
      <bottom style="thin">
        <color indexed="64"/>
      </bottom>
      <diagonal/>
    </border>
    <border>
      <left style="thick">
        <color rgb="FF333333"/>
      </left>
      <right style="thin">
        <color indexed="64"/>
      </right>
      <top style="thin">
        <color indexed="64"/>
      </top>
      <bottom style="thick">
        <color rgb="FF333333"/>
      </bottom>
      <diagonal/>
    </border>
    <border>
      <left style="thin">
        <color indexed="64"/>
      </left>
      <right style="thin">
        <color indexed="64"/>
      </right>
      <top style="thin">
        <color indexed="64"/>
      </top>
      <bottom style="thick">
        <color rgb="FF333333"/>
      </bottom>
      <diagonal/>
    </border>
    <border>
      <left style="thin">
        <color indexed="64"/>
      </left>
      <right style="thick">
        <color rgb="FF333333"/>
      </right>
      <top style="thin">
        <color indexed="64"/>
      </top>
      <bottom style="thick">
        <color rgb="FF33333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1">
    <xf numFmtId="0" fontId="0" fillId="4" borderId="0">
      <alignment vertical="top"/>
    </xf>
    <xf numFmtId="0" fontId="2" fillId="2" borderId="0" applyNumberFormat="0" applyBorder="0" applyAlignment="0" applyProtection="0"/>
    <xf numFmtId="0" fontId="3" fillId="3" borderId="1" applyAlignment="0">
      <alignment horizontal="left" vertical="center" wrapText="1"/>
    </xf>
    <xf numFmtId="0" fontId="4" fillId="9" borderId="1">
      <alignment vertical="center" wrapText="1"/>
    </xf>
    <xf numFmtId="0" fontId="6" fillId="5" borderId="2">
      <alignment horizontal="left" vertical="center" wrapText="1"/>
    </xf>
    <xf numFmtId="0" fontId="5" fillId="16" borderId="1">
      <alignment horizontal="left" vertical="center" wrapText="1"/>
    </xf>
    <xf numFmtId="0" fontId="4" fillId="4" borderId="1">
      <alignment horizontal="center" vertical="center" wrapText="1"/>
      <protection locked="0"/>
    </xf>
    <xf numFmtId="0" fontId="1" fillId="4" borderId="1">
      <alignment horizontal="left" vertical="top" wrapText="1"/>
      <protection locked="0"/>
    </xf>
    <xf numFmtId="0" fontId="7" fillId="4" borderId="0"/>
    <xf numFmtId="0" fontId="10" fillId="4" borderId="0"/>
    <xf numFmtId="0" fontId="4" fillId="4" borderId="13">
      <alignment vertical="top"/>
    </xf>
  </cellStyleXfs>
  <cellXfs count="74">
    <xf numFmtId="0" fontId="0" fillId="4" borderId="0" xfId="0">
      <alignment vertical="top"/>
    </xf>
    <xf numFmtId="0" fontId="0" fillId="4" borderId="0" xfId="0" applyAlignment="1">
      <alignment wrapText="1"/>
    </xf>
    <xf numFmtId="0" fontId="3" fillId="3" borderId="1" xfId="2">
      <alignment horizontal="left" vertical="center" wrapText="1"/>
    </xf>
    <xf numFmtId="0" fontId="4" fillId="9" borderId="1" xfId="3">
      <alignment vertical="center" wrapText="1"/>
    </xf>
    <xf numFmtId="0" fontId="5" fillId="16" borderId="1" xfId="5">
      <alignment horizontal="left" vertical="center" wrapText="1"/>
    </xf>
    <xf numFmtId="0" fontId="4" fillId="4" borderId="1" xfId="6">
      <alignment horizontal="center" vertical="center" wrapText="1"/>
      <protection locked="0"/>
    </xf>
    <xf numFmtId="0" fontId="1" fillId="4" borderId="1" xfId="7">
      <alignment horizontal="left" vertical="top" wrapText="1"/>
      <protection locked="0"/>
    </xf>
    <xf numFmtId="0" fontId="3" fillId="3" borderId="1" xfId="2" applyAlignment="1">
      <alignment horizontal="center" vertical="center" wrapText="1"/>
    </xf>
    <xf numFmtId="0" fontId="6" fillId="5" borderId="2" xfId="4" applyAlignment="1">
      <alignment horizontal="centerContinuous" vertical="center" wrapText="1"/>
    </xf>
    <xf numFmtId="0" fontId="6" fillId="5" borderId="3" xfId="4" applyBorder="1" applyAlignment="1">
      <alignment horizontal="centerContinuous" vertical="center" wrapText="1"/>
    </xf>
    <xf numFmtId="0" fontId="6" fillId="5" borderId="4" xfId="4" applyBorder="1" applyAlignment="1">
      <alignment horizontal="centerContinuous" vertical="center" wrapText="1"/>
    </xf>
    <xf numFmtId="0" fontId="0" fillId="3" borderId="0" xfId="0" applyFill="1">
      <alignment vertical="top"/>
    </xf>
    <xf numFmtId="0" fontId="7" fillId="4" borderId="0" xfId="0" applyFont="1">
      <alignment vertical="top"/>
    </xf>
    <xf numFmtId="0" fontId="0" fillId="4" borderId="9" xfId="0" applyBorder="1" applyAlignment="1">
      <alignment horizontal="left" vertical="center" wrapText="1" indent="1"/>
    </xf>
    <xf numFmtId="0" fontId="0" fillId="4" borderId="0" xfId="0" applyAlignment="1">
      <alignment horizontal="right"/>
    </xf>
    <xf numFmtId="0" fontId="7" fillId="4" borderId="0" xfId="8"/>
    <xf numFmtId="0" fontId="10" fillId="4" borderId="0" xfId="9"/>
    <xf numFmtId="0" fontId="9" fillId="4" borderId="0" xfId="0" applyFont="1" applyAlignment="1">
      <alignment horizontal="right" vertical="top"/>
    </xf>
    <xf numFmtId="0" fontId="3" fillId="3" borderId="1" xfId="2" applyAlignment="1">
      <alignment wrapText="1"/>
    </xf>
    <xf numFmtId="0" fontId="0" fillId="9" borderId="10" xfId="0" applyFill="1" applyBorder="1">
      <alignment vertical="top"/>
    </xf>
    <xf numFmtId="0" fontId="8" fillId="7" borderId="0" xfId="0" applyFont="1" applyFill="1">
      <alignment vertical="top"/>
    </xf>
    <xf numFmtId="0" fontId="0" fillId="6" borderId="0" xfId="0" applyFill="1">
      <alignment vertical="top"/>
    </xf>
    <xf numFmtId="0" fontId="0" fillId="8" borderId="0" xfId="0" applyFill="1">
      <alignment vertical="top"/>
    </xf>
    <xf numFmtId="0" fontId="3" fillId="3" borderId="1" xfId="2" applyAlignment="1">
      <alignment horizontal="right" vertical="center" wrapText="1"/>
    </xf>
    <xf numFmtId="164" fontId="4" fillId="9" borderId="1" xfId="3" applyNumberFormat="1">
      <alignment vertical="center" wrapText="1"/>
    </xf>
    <xf numFmtId="0" fontId="3" fillId="3" borderId="1" xfId="2" applyAlignment="1">
      <alignment vertical="center" wrapText="1"/>
    </xf>
    <xf numFmtId="0" fontId="6" fillId="5" borderId="2" xfId="4">
      <alignment horizontal="left" vertical="center" wrapText="1"/>
    </xf>
    <xf numFmtId="0" fontId="3" fillId="3" borderId="1" xfId="2" applyAlignment="1">
      <alignment vertical="top"/>
    </xf>
    <xf numFmtId="0" fontId="0" fillId="4" borderId="0" xfId="0" applyAlignment="1">
      <alignment vertical="center"/>
    </xf>
    <xf numFmtId="0" fontId="3" fillId="3" borderId="1" xfId="2" applyAlignment="1">
      <alignment vertical="center"/>
    </xf>
    <xf numFmtId="0" fontId="3" fillId="3" borderId="1" xfId="2" applyAlignment="1">
      <alignment horizontal="right" vertical="center"/>
    </xf>
    <xf numFmtId="0" fontId="0" fillId="10" borderId="1" xfId="0" applyFill="1" applyBorder="1">
      <alignment vertical="top"/>
    </xf>
    <xf numFmtId="0" fontId="3" fillId="3" borderId="3" xfId="2" applyBorder="1" applyAlignment="1">
      <alignment vertical="top"/>
    </xf>
    <xf numFmtId="0" fontId="3" fillId="3" borderId="2" xfId="2" applyBorder="1" applyAlignment="1">
      <alignment vertical="top"/>
    </xf>
    <xf numFmtId="0" fontId="3" fillId="3" borderId="4" xfId="2" applyBorder="1" applyAlignment="1">
      <alignment vertical="top"/>
    </xf>
    <xf numFmtId="0" fontId="3" fillId="3" borderId="3" xfId="2" applyBorder="1">
      <alignment horizontal="left" vertical="center" wrapText="1"/>
    </xf>
    <xf numFmtId="0" fontId="3" fillId="3" borderId="4" xfId="2" applyBorder="1">
      <alignment horizontal="left" vertical="center" wrapText="1"/>
    </xf>
    <xf numFmtId="0" fontId="4" fillId="9" borderId="3" xfId="3" applyBorder="1">
      <alignment vertical="center" wrapText="1"/>
    </xf>
    <xf numFmtId="0" fontId="4" fillId="9" borderId="4" xfId="3" applyBorder="1">
      <alignment vertical="center" wrapText="1"/>
    </xf>
    <xf numFmtId="0" fontId="0" fillId="11" borderId="1" xfId="0" applyFill="1" applyBorder="1">
      <alignment vertical="top"/>
    </xf>
    <xf numFmtId="0" fontId="0" fillId="12" borderId="1" xfId="0" applyFill="1" applyBorder="1">
      <alignment vertical="top"/>
    </xf>
    <xf numFmtId="0" fontId="0" fillId="13" borderId="1" xfId="0" applyFill="1" applyBorder="1">
      <alignment vertical="top"/>
    </xf>
    <xf numFmtId="0" fontId="0" fillId="14" borderId="1" xfId="0" applyFill="1" applyBorder="1">
      <alignment vertical="top"/>
    </xf>
    <xf numFmtId="0" fontId="0" fillId="15" borderId="1" xfId="0" applyFill="1" applyBorder="1">
      <alignment vertical="top"/>
    </xf>
    <xf numFmtId="0" fontId="0" fillId="9" borderId="5" xfId="0" applyFill="1" applyBorder="1" applyAlignment="1">
      <alignment horizontal="left" vertical="center" wrapText="1" indent="5"/>
    </xf>
    <xf numFmtId="0" fontId="0" fillId="4" borderId="1" xfId="6" applyFont="1">
      <alignment horizontal="center" vertical="center" wrapText="1"/>
      <protection locked="0"/>
    </xf>
    <xf numFmtId="0" fontId="12" fillId="4" borderId="13" xfId="10" applyFont="1" applyAlignment="1" applyProtection="1">
      <alignment horizontal="left" vertical="center"/>
      <protection locked="0"/>
    </xf>
    <xf numFmtId="0" fontId="13" fillId="4" borderId="0" xfId="0" applyFont="1" applyAlignment="1">
      <alignment vertical="center"/>
    </xf>
    <xf numFmtId="0" fontId="0" fillId="9" borderId="11" xfId="0" applyFill="1" applyBorder="1" applyAlignment="1">
      <alignment horizontal="left" vertical="top" wrapText="1" indent="5"/>
    </xf>
    <xf numFmtId="0" fontId="0" fillId="9" borderId="11" xfId="0" applyFill="1" applyBorder="1" applyAlignment="1">
      <alignment horizontal="left" wrapText="1" indent="7"/>
    </xf>
    <xf numFmtId="0" fontId="9" fillId="9" borderId="11" xfId="0" applyFont="1" applyFill="1" applyBorder="1" applyAlignment="1">
      <alignment horizontal="left" vertical="top" indent="5"/>
    </xf>
    <xf numFmtId="0" fontId="0" fillId="9" borderId="12" xfId="0" applyFill="1" applyBorder="1" applyAlignment="1">
      <alignment horizontal="left" vertical="top" indent="7"/>
    </xf>
    <xf numFmtId="0" fontId="6" fillId="9" borderId="6" xfId="0" applyFont="1" applyFill="1" applyBorder="1" applyAlignment="1">
      <alignment horizontal="left" vertical="center" wrapText="1" indent="5"/>
    </xf>
    <xf numFmtId="0" fontId="6" fillId="9" borderId="7" xfId="0" applyFont="1" applyFill="1" applyBorder="1" applyAlignment="1">
      <alignment horizontal="left" vertical="center" wrapText="1" indent="5"/>
    </xf>
    <xf numFmtId="0" fontId="6" fillId="9" borderId="8" xfId="0" applyFont="1" applyFill="1" applyBorder="1" applyAlignment="1">
      <alignment horizontal="left" vertical="center" wrapText="1" indent="5"/>
    </xf>
    <xf numFmtId="0" fontId="6" fillId="9" borderId="6" xfId="0" applyFont="1" applyFill="1" applyBorder="1" applyAlignment="1">
      <alignment horizontal="left" vertical="center" wrapText="1" indent="6"/>
    </xf>
    <xf numFmtId="0" fontId="6" fillId="9" borderId="7" xfId="0" applyFont="1" applyFill="1" applyBorder="1" applyAlignment="1">
      <alignment horizontal="left" vertical="center" wrapText="1" indent="6"/>
    </xf>
    <xf numFmtId="0" fontId="6" fillId="9" borderId="8" xfId="0" applyFont="1" applyFill="1" applyBorder="1" applyAlignment="1">
      <alignment horizontal="left" vertical="center" wrapText="1" indent="6"/>
    </xf>
    <xf numFmtId="0" fontId="6" fillId="9" borderId="14" xfId="3" applyFont="1" applyBorder="1" applyAlignment="1">
      <alignment horizontal="left" vertical="center" wrapText="1" indent="2"/>
    </xf>
    <xf numFmtId="0" fontId="6" fillId="9" borderId="15" xfId="3" applyFont="1" applyBorder="1" applyAlignment="1">
      <alignment horizontal="left" vertical="center" wrapText="1" indent="2"/>
    </xf>
    <xf numFmtId="0" fontId="6" fillId="9" borderId="16" xfId="3" applyFont="1" applyBorder="1" applyAlignment="1">
      <alignment horizontal="left" vertical="center" wrapText="1" indent="2"/>
    </xf>
    <xf numFmtId="0" fontId="6" fillId="9" borderId="17" xfId="3" applyFont="1" applyBorder="1" applyAlignment="1">
      <alignment horizontal="left" vertical="center" wrapText="1" indent="2"/>
    </xf>
    <xf numFmtId="0" fontId="6" fillId="9" borderId="18" xfId="3" applyFont="1" applyBorder="1" applyAlignment="1">
      <alignment horizontal="left" vertical="center" wrapText="1" indent="2"/>
    </xf>
    <xf numFmtId="0" fontId="6" fillId="9" borderId="19" xfId="3" applyFont="1" applyBorder="1" applyAlignment="1">
      <alignment horizontal="left" vertical="center" wrapText="1" indent="2"/>
    </xf>
    <xf numFmtId="0" fontId="1" fillId="4" borderId="1" xfId="7">
      <alignment horizontal="left" vertical="top" wrapText="1"/>
      <protection locked="0"/>
    </xf>
    <xf numFmtId="0" fontId="1" fillId="4" borderId="20" xfId="7" applyBorder="1">
      <alignment horizontal="left" vertical="top" wrapText="1"/>
      <protection locked="0"/>
    </xf>
    <xf numFmtId="0" fontId="1" fillId="4" borderId="21" xfId="7" applyBorder="1">
      <alignment horizontal="left" vertical="top" wrapText="1"/>
      <protection locked="0"/>
    </xf>
    <xf numFmtId="0" fontId="1" fillId="4" borderId="22" xfId="7" applyBorder="1">
      <alignment horizontal="left" vertical="top" wrapText="1"/>
      <protection locked="0"/>
    </xf>
    <xf numFmtId="0" fontId="1" fillId="4" borderId="23" xfId="7" applyBorder="1">
      <alignment horizontal="left" vertical="top" wrapText="1"/>
      <protection locked="0"/>
    </xf>
    <xf numFmtId="0" fontId="1" fillId="4" borderId="0" xfId="7" applyBorder="1">
      <alignment horizontal="left" vertical="top" wrapText="1"/>
      <protection locked="0"/>
    </xf>
    <xf numFmtId="0" fontId="1" fillId="4" borderId="24" xfId="7" applyBorder="1">
      <alignment horizontal="left" vertical="top" wrapText="1"/>
      <protection locked="0"/>
    </xf>
    <xf numFmtId="0" fontId="1" fillId="4" borderId="25" xfId="7" applyBorder="1">
      <alignment horizontal="left" vertical="top" wrapText="1"/>
      <protection locked="0"/>
    </xf>
    <xf numFmtId="0" fontId="1" fillId="4" borderId="26" xfId="7" applyBorder="1">
      <alignment horizontal="left" vertical="top" wrapText="1"/>
      <protection locked="0"/>
    </xf>
    <xf numFmtId="0" fontId="1" fillId="4" borderId="27" xfId="7" applyBorder="1">
      <alignment horizontal="left" vertical="top" wrapText="1"/>
      <protection locked="0"/>
    </xf>
  </cellXfs>
  <cellStyles count="11">
    <cellStyle name="CommentField" xfId="7" xr:uid="{3AD7FF2D-125C-490F-BFAA-DD443D494E35}"/>
    <cellStyle name="Dropdown" xfId="6" xr:uid="{B50A0320-B57F-4D2F-85FC-C3F79C0D8702}"/>
    <cellStyle name="Dårlig" xfId="1" builtinId="27" hidden="1"/>
    <cellStyle name="Header 1" xfId="8" xr:uid="{6F987682-9A41-4264-A66B-207D24A1C82F}"/>
    <cellStyle name="Header 2" xfId="9" xr:uid="{BD012014-7BB6-4B9B-B6A4-1D6A513CF8B8}"/>
    <cellStyle name="InputCell" xfId="10" xr:uid="{F8A814E8-A939-4A7E-B06A-15F567A998D8}"/>
    <cellStyle name="Normal" xfId="0" builtinId="0" customBuiltin="1"/>
    <cellStyle name="QuestionCategory" xfId="5" xr:uid="{4EFB2A95-009A-4489-8D3F-D925951D23DC}"/>
    <cellStyle name="QuestionHeader" xfId="2" xr:uid="{6211A068-C4BE-4CB1-AB48-7419EDDE5FDC}"/>
    <cellStyle name="QuestionLockedText" xfId="3" xr:uid="{AE9D89AC-97BF-4329-A84C-4B8D165F034F}"/>
    <cellStyle name="QuestionTema" xfId="4" xr:uid="{CF91F31E-B530-4A7D-A4CE-CF9B91731676}"/>
  </cellStyles>
  <dxfs count="21">
    <dxf>
      <fill>
        <patternFill>
          <bgColor rgb="FF66CDB5"/>
        </patternFill>
      </fill>
    </dxf>
    <dxf>
      <fill>
        <patternFill>
          <bgColor rgb="FFE5F6F2"/>
        </patternFill>
      </fill>
    </dxf>
    <dxf>
      <fill>
        <patternFill>
          <bgColor rgb="FFFDF1D0"/>
        </patternFill>
      </fill>
    </dxf>
    <dxf>
      <fill>
        <patternFill>
          <bgColor rgb="FFF6B2BA"/>
        </patternFill>
      </fill>
    </dxf>
    <dxf>
      <fill>
        <patternFill>
          <bgColor rgb="FFF6B2BA"/>
        </patternFill>
      </fill>
    </dxf>
    <dxf>
      <fill>
        <patternFill>
          <bgColor rgb="FFFDF1D0"/>
        </patternFill>
      </fill>
    </dxf>
    <dxf>
      <fill>
        <patternFill>
          <bgColor rgb="FFE5F6F2"/>
        </patternFill>
      </fill>
    </dxf>
    <dxf>
      <fill>
        <patternFill>
          <bgColor rgb="FF66CDB5"/>
        </patternFill>
      </fill>
    </dxf>
    <dxf>
      <fill>
        <patternFill>
          <fgColor rgb="FFEFEFEF"/>
          <bgColor rgb="FFEFEFEF"/>
        </patternFill>
      </fill>
    </dxf>
    <dxf>
      <fill>
        <patternFill>
          <bgColor rgb="FFF7F7F7"/>
        </patternFill>
      </fill>
    </dxf>
    <dxf>
      <fill>
        <patternFill>
          <bgColor rgb="FFF7F7F7"/>
        </patternFill>
      </fill>
    </dxf>
    <dxf>
      <fill>
        <patternFill>
          <bgColor rgb="FFF7F7F7"/>
        </patternFill>
      </fill>
    </dxf>
    <dxf>
      <numFmt numFmtId="0" formatCode="General"/>
    </dxf>
    <dxf>
      <numFmt numFmtId="0" formatCode="General"/>
    </dxf>
    <dxf>
      <fill>
        <patternFill>
          <bgColor rgb="FFEFEFEF"/>
        </patternFill>
      </fill>
    </dxf>
    <dxf>
      <fill>
        <patternFill patternType="solid">
          <fgColor theme="0"/>
          <bgColor theme="0"/>
        </patternFill>
      </fill>
    </dxf>
    <dxf>
      <font>
        <b val="0"/>
        <i/>
        <color rgb="FF012A4C"/>
      </font>
      <fill>
        <patternFill>
          <fgColor rgb="FFD1D1D1"/>
          <bgColor rgb="FFD1D1D1"/>
        </patternFill>
      </fill>
      <border>
        <top style="double">
          <color theme="4"/>
        </top>
      </border>
    </dxf>
    <dxf>
      <font>
        <b/>
        <color theme="0"/>
      </font>
      <fill>
        <patternFill patternType="solid">
          <fgColor rgb="FF009FE3"/>
          <bgColor rgb="FF009FE3"/>
        </patternFill>
      </fill>
    </dxf>
    <dxf>
      <font>
        <color rgb="FF012A4C"/>
      </font>
      <border diagonalUp="0" diagonalDown="0">
        <left/>
        <right/>
        <top/>
        <bottom/>
        <vertical/>
        <horizontal/>
      </border>
    </dxf>
    <dxf>
      <font>
        <b/>
        <i val="0"/>
        <color theme="0"/>
      </font>
      <fill>
        <patternFill>
          <bgColor rgb="FF012A4C"/>
        </patternFill>
      </fill>
      <border>
        <bottom style="thin">
          <color theme="4"/>
        </bottom>
        <vertical/>
        <horizontal/>
      </border>
    </dxf>
    <dxf>
      <font>
        <color theme="1"/>
        <name val="Source Sans Pro"/>
        <family val="2"/>
      </font>
      <fill>
        <patternFill>
          <bgColor rgb="FFFFFFFF"/>
        </patternFill>
      </fill>
      <border>
        <left style="thin">
          <color theme="4"/>
        </left>
        <right style="thin">
          <color theme="4"/>
        </right>
        <top style="thin">
          <color theme="4"/>
        </top>
        <bottom style="thin">
          <color theme="4"/>
        </bottom>
        <vertical/>
        <horizontal/>
      </border>
    </dxf>
  </dxfs>
  <tableStyles count="2" defaultTableStyle="TableStyleMedium2" defaultPivotStyle="PivotStyleLight16">
    <tableStyle name="SlicerDFØ" pivot="0" table="0" count="6" xr9:uid="{480A1573-2085-45BB-BAF4-E13BA7BA6E86}">
      <tableStyleElement type="wholeTable" dxfId="20"/>
      <tableStyleElement type="headerRow" dxfId="19"/>
    </tableStyle>
    <tableStyle name="tblStyleDFØ" pivot="0" count="5" xr9:uid="{2E20C440-8038-44C0-8BF5-FDA1DC347D76}">
      <tableStyleElement type="wholeTable" dxfId="18"/>
      <tableStyleElement type="headerRow" dxfId="17"/>
      <tableStyleElement type="totalRow" dxfId="16"/>
      <tableStyleElement type="firstRowStripe" dxfId="15"/>
      <tableStyleElement type="secondRowStripe" dxfId="14"/>
    </tableStyle>
  </tableStyles>
  <colors>
    <mruColors>
      <color rgb="FF005F88"/>
      <color rgb="FFE83F53"/>
      <color rgb="FF333333"/>
      <color rgb="FFCCEEE6"/>
      <color rgb="FF66CDB5"/>
      <color rgb="FF00AB84"/>
      <color rgb="FFFAD9DD"/>
      <color rgb="FFF18C98"/>
      <color rgb="FFEFEFEF"/>
      <color rgb="FFF6B2BA"/>
    </mruColors>
  </colors>
  <extLst>
    <ext xmlns:x14="http://schemas.microsoft.com/office/spreadsheetml/2009/9/main" uri="{46F421CA-312F-682f-3DD2-61675219B42D}">
      <x14:dxfs count="4">
        <dxf>
          <font>
            <b/>
            <i/>
            <color rgb="FF333333"/>
          </font>
          <fill>
            <patternFill patternType="solid">
              <fgColor rgb="FFCCDEE9"/>
              <bgColor rgb="FFCCDEE9"/>
            </patternFill>
          </fill>
          <border>
            <left style="thin">
              <color rgb="FFCCDEE9"/>
            </left>
            <right style="thin">
              <color rgb="FFCCDEE9"/>
            </right>
            <top style="thin">
              <color rgb="FFCCDEE9"/>
            </top>
            <bottom style="thin">
              <color rgb="FFCCDEE9"/>
            </bottom>
            <vertical/>
            <horizontal/>
          </border>
        </dxf>
        <dxf>
          <font>
            <b/>
            <i val="0"/>
            <color theme="0"/>
          </font>
          <fill>
            <patternFill patternType="solid">
              <fgColor rgb="FF005B91"/>
              <bgColor rgb="FF005B91"/>
            </patternFill>
          </fill>
          <border>
            <left style="thin">
              <color rgb="FF005B91"/>
            </left>
            <right style="thin">
              <color rgb="FF005B91"/>
            </right>
            <top style="thin">
              <color rgb="FF005B91"/>
            </top>
            <bottom style="thin">
              <color rgb="FF005B91"/>
            </bottom>
            <vertical/>
            <horizontal/>
          </border>
        </dxf>
        <dxf>
          <font>
            <b val="0"/>
            <i/>
            <color rgb="FF999999"/>
          </font>
          <fill>
            <patternFill patternType="solid">
              <fgColor rgb="FFFFFFFF"/>
              <bgColor rgb="FFF7F7F7"/>
            </patternFill>
          </fill>
          <border>
            <left style="thin">
              <color rgb="FFE6E6E6"/>
            </left>
            <right style="thin">
              <color rgb="FFE6E6E6"/>
            </right>
            <top style="thin">
              <color rgb="FFE6E6E6"/>
            </top>
            <bottom style="thin">
              <color rgb="FFE6E6E6"/>
            </bottom>
            <vertical/>
            <horizontal/>
          </border>
        </dxf>
        <dxf>
          <font>
            <color rgb="FF333333"/>
          </font>
          <fill>
            <patternFill patternType="solid">
              <fgColor rgb="FFFFFFFF"/>
              <bgColor rgb="FFEFEFEF"/>
            </patternFill>
          </fill>
          <border>
            <left style="thin">
              <color rgb="FFD1D1D1"/>
            </left>
            <right style="thin">
              <color rgb="FFD1D1D1"/>
            </right>
            <top style="thin">
              <color rgb="FFD1D1D1"/>
            </top>
            <bottom style="thin">
              <color rgb="FFD1D1D1"/>
            </bottom>
            <vertical/>
            <horizontal/>
          </border>
        </dxf>
      </x14:dxfs>
    </ext>
    <ext xmlns:x14="http://schemas.microsoft.com/office/spreadsheetml/2009/9/main" uri="{EB79DEF2-80B8-43e5-95BD-54CBDDF9020C}">
      <x14:slicerStyles defaultSlicerStyle="SlicerStyleLight1">
        <x14:slicerStyle name="SlicerDFØ">
          <x14:slicerStyleElements>
            <x14:slicerStyleElement type="unselectedItemWithData" dxfId="3"/>
            <x14:slicerStyleElement type="unselectedItemWithNoData" dxfId="2"/>
            <x14:slicerStyleElement type="selectedItemWithData" dxfId="1"/>
            <x14:slicerStyleElement type="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microsoft.com/office/2007/relationships/slicerCache" Target="slicerCaches/slicerCache3.xml"/><Relationship Id="rId17" Type="http://schemas.openxmlformats.org/officeDocument/2006/relationships/styles" Target="styles.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customXml" Target="../customXml/item4.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customXml" Target="../customXml/item3.xml"/><Relationship Id="rId10" Type="http://schemas.microsoft.com/office/2007/relationships/slicerCache" Target="slicerCaches/slicerCache1.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5.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358887021144827"/>
          <c:y val="8.6725439224403164E-2"/>
          <c:w val="0.5021032764162906"/>
          <c:h val="0.85525725552248544"/>
        </c:manualLayout>
      </c:layout>
      <c:radarChart>
        <c:radarStyle val="marker"/>
        <c:varyColors val="0"/>
        <c:ser>
          <c:idx val="0"/>
          <c:order val="0"/>
          <c:tx>
            <c:v>Status</c:v>
          </c:tx>
          <c:spPr>
            <a:ln w="38100" cap="rnd">
              <a:solidFill>
                <a:srgbClr val="005B91"/>
              </a:solidFill>
              <a:round/>
            </a:ln>
            <a:effectLst/>
          </c:spPr>
          <c:marker>
            <c:symbol val="none"/>
          </c:marker>
          <c:cat>
            <c:strRef>
              <c:f>Diagramdata_H!$B$8:$B$10</c:f>
              <c:strCache>
                <c:ptCount val="3"/>
                <c:pt idx="0">
                  <c:v>Klima og miljø</c:v>
                </c:pt>
                <c:pt idx="1">
                  <c:v>Sosial bærekraft</c:v>
                </c:pt>
                <c:pt idx="2">
                  <c:v>Styring og virksomhetsstyring</c:v>
                </c:pt>
              </c:strCache>
            </c:strRef>
          </c:cat>
          <c:val>
            <c:numRef>
              <c:f>Diagramdata_H!$C$8:$C$10</c:f>
              <c:numCache>
                <c:formatCode>General</c:formatCode>
                <c:ptCount val="3"/>
                <c:pt idx="0">
                  <c:v>0</c:v>
                </c:pt>
                <c:pt idx="1">
                  <c:v>0</c:v>
                </c:pt>
                <c:pt idx="2">
                  <c:v>0</c:v>
                </c:pt>
              </c:numCache>
            </c:numRef>
          </c:val>
          <c:extLst>
            <c:ext xmlns:c16="http://schemas.microsoft.com/office/drawing/2014/chart" uri="{C3380CC4-5D6E-409C-BE32-E72D297353CC}">
              <c16:uniqueId val="{00000000-E637-49A1-B736-4EB2A8ABD65C}"/>
            </c:ext>
          </c:extLst>
        </c:ser>
        <c:ser>
          <c:idx val="1"/>
          <c:order val="1"/>
          <c:tx>
            <c:v>Ambisjon</c:v>
          </c:tx>
          <c:spPr>
            <a:ln w="38100" cap="rnd">
              <a:solidFill>
                <a:srgbClr val="00AB84"/>
              </a:solidFill>
              <a:prstDash val="dash"/>
              <a:round/>
            </a:ln>
            <a:effectLst/>
          </c:spPr>
          <c:marker>
            <c:symbol val="none"/>
          </c:marker>
          <c:cat>
            <c:strRef>
              <c:f>Diagramdata_H!$B$8:$B$10</c:f>
              <c:strCache>
                <c:ptCount val="3"/>
                <c:pt idx="0">
                  <c:v>Klima og miljø</c:v>
                </c:pt>
                <c:pt idx="1">
                  <c:v>Sosial bærekraft</c:v>
                </c:pt>
                <c:pt idx="2">
                  <c:v>Styring og virksomhetsstyring</c:v>
                </c:pt>
              </c:strCache>
            </c:strRef>
          </c:cat>
          <c:val>
            <c:numRef>
              <c:f>Diagramdata_H!$D$8:$D$10</c:f>
              <c:numCache>
                <c:formatCode>General</c:formatCode>
                <c:ptCount val="3"/>
                <c:pt idx="0">
                  <c:v>0</c:v>
                </c:pt>
                <c:pt idx="1">
                  <c:v>0</c:v>
                </c:pt>
                <c:pt idx="2">
                  <c:v>0</c:v>
                </c:pt>
              </c:numCache>
            </c:numRef>
          </c:val>
          <c:extLst>
            <c:ext xmlns:c16="http://schemas.microsoft.com/office/drawing/2014/chart" uri="{C3380CC4-5D6E-409C-BE32-E72D297353CC}">
              <c16:uniqueId val="{00000001-E637-49A1-B736-4EB2A8ABD65C}"/>
            </c:ext>
          </c:extLst>
        </c:ser>
        <c:ser>
          <c:idx val="2"/>
          <c:order val="2"/>
          <c:tx>
            <c:v>God styring</c:v>
          </c:tx>
          <c:spPr>
            <a:ln w="19050" cap="rnd">
              <a:solidFill>
                <a:srgbClr val="333333"/>
              </a:solidFill>
              <a:prstDash val="sysDash"/>
              <a:round/>
            </a:ln>
            <a:effectLst/>
          </c:spPr>
          <c:marker>
            <c:symbol val="none"/>
          </c:marker>
          <c:cat>
            <c:strRef>
              <c:f>Diagramdata_H!$B$8:$B$10</c:f>
              <c:strCache>
                <c:ptCount val="3"/>
                <c:pt idx="0">
                  <c:v>Klima og miljø</c:v>
                </c:pt>
                <c:pt idx="1">
                  <c:v>Sosial bærekraft</c:v>
                </c:pt>
                <c:pt idx="2">
                  <c:v>Styring og virksomhetsstyring</c:v>
                </c:pt>
              </c:strCache>
            </c:strRef>
          </c:cat>
          <c:val>
            <c:numRef>
              <c:f>Diagramdata_H!$E$8:$E$10</c:f>
              <c:numCache>
                <c:formatCode>General</c:formatCode>
                <c:ptCount val="3"/>
                <c:pt idx="0">
                  <c:v>4</c:v>
                </c:pt>
                <c:pt idx="1">
                  <c:v>4</c:v>
                </c:pt>
                <c:pt idx="2">
                  <c:v>4</c:v>
                </c:pt>
              </c:numCache>
            </c:numRef>
          </c:val>
          <c:extLst>
            <c:ext xmlns:c16="http://schemas.microsoft.com/office/drawing/2014/chart" uri="{C3380CC4-5D6E-409C-BE32-E72D297353CC}">
              <c16:uniqueId val="{00000002-E637-49A1-B736-4EB2A8ABD65C}"/>
            </c:ext>
          </c:extLst>
        </c:ser>
        <c:dLbls>
          <c:showLegendKey val="0"/>
          <c:showVal val="0"/>
          <c:showCatName val="0"/>
          <c:showSerName val="0"/>
          <c:showPercent val="0"/>
          <c:showBubbleSize val="0"/>
        </c:dLbls>
        <c:axId val="379819712"/>
        <c:axId val="379822112"/>
      </c:radarChart>
      <c:catAx>
        <c:axId val="37981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005B91"/>
                </a:solidFill>
                <a:latin typeface="Source Sans Pro" panose="020B0503030403020204" pitchFamily="34" charset="0"/>
                <a:ea typeface="Source Sans Pro" panose="020B0503030403020204" pitchFamily="34" charset="0"/>
                <a:cs typeface="+mn-cs"/>
              </a:defRPr>
            </a:pPr>
            <a:endParaRPr lang="nb-NO"/>
          </a:p>
        </c:txPr>
        <c:crossAx val="379822112"/>
        <c:crosses val="autoZero"/>
        <c:auto val="1"/>
        <c:lblAlgn val="ctr"/>
        <c:lblOffset val="100"/>
        <c:noMultiLvlLbl val="0"/>
      </c:catAx>
      <c:valAx>
        <c:axId val="379822112"/>
        <c:scaling>
          <c:orientation val="minMax"/>
          <c:min val="0"/>
        </c:scaling>
        <c:delete val="0"/>
        <c:axPos val="l"/>
        <c:majorGridlines>
          <c:spPr>
            <a:ln w="12700" cap="flat" cmpd="sng" algn="ctr">
              <a:solidFill>
                <a:srgbClr val="E6E6E6"/>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005B91"/>
                </a:solidFill>
                <a:latin typeface="Source Sans Pro" panose="020B0503030403020204" pitchFamily="34" charset="0"/>
                <a:ea typeface="Source Sans Pro" panose="020B0503030403020204" pitchFamily="34" charset="0"/>
                <a:cs typeface="+mn-cs"/>
              </a:defRPr>
            </a:pPr>
            <a:endParaRPr lang="nb-NO"/>
          </a:p>
        </c:txPr>
        <c:crossAx val="379819712"/>
        <c:crosses val="autoZero"/>
        <c:crossBetween val="between"/>
        <c:majorUnit val="1"/>
        <c:minorUnit val="1"/>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rgbClr val="005B91"/>
                </a:solidFill>
                <a:latin typeface="Source Sans Pro" panose="020B0503030403020204" pitchFamily="34" charset="0"/>
                <a:ea typeface="Source Sans Pro" panose="020B0503030403020204" pitchFamily="34" charset="0"/>
                <a:cs typeface="+mn-cs"/>
              </a:defRPr>
            </a:pPr>
            <a:endParaRPr lang="nb-NO"/>
          </a:p>
        </c:txPr>
      </c:legendEntry>
      <c:legendEntry>
        <c:idx val="1"/>
        <c:txPr>
          <a:bodyPr rot="0" spcFirstLastPara="1" vertOverflow="ellipsis" vert="horz" wrap="square" anchor="ctr" anchorCtr="1"/>
          <a:lstStyle/>
          <a:p>
            <a:pPr>
              <a:defRPr sz="1100" b="0" i="0" u="none" strike="noStrike" kern="1200" baseline="0">
                <a:solidFill>
                  <a:srgbClr val="00AB84"/>
                </a:solidFill>
                <a:latin typeface="Source Sans Pro" panose="020B0503030403020204" pitchFamily="34" charset="0"/>
                <a:ea typeface="Source Sans Pro" panose="020B0503030403020204" pitchFamily="34" charset="0"/>
                <a:cs typeface="+mn-cs"/>
              </a:defRPr>
            </a:pPr>
            <a:endParaRPr lang="nb-NO"/>
          </a:p>
        </c:txPr>
      </c:legendEntry>
      <c:legendEntry>
        <c:idx val="2"/>
        <c:txPr>
          <a:bodyPr rot="0" spcFirstLastPara="1" vertOverflow="ellipsis" vert="horz" wrap="square" anchor="ctr" anchorCtr="1"/>
          <a:lstStyle/>
          <a:p>
            <a:pPr>
              <a:defRPr sz="1100" b="0" i="0" u="none" strike="noStrike" kern="1200" baseline="0">
                <a:solidFill>
                  <a:srgbClr val="333333"/>
                </a:solidFill>
                <a:latin typeface="Source Sans Pro" panose="020B0503030403020204" pitchFamily="34" charset="0"/>
                <a:ea typeface="Source Sans Pro" panose="020B0503030403020204" pitchFamily="34" charset="0"/>
                <a:cs typeface="+mn-cs"/>
              </a:defRPr>
            </a:pPr>
            <a:endParaRPr lang="nb-NO"/>
          </a:p>
        </c:txPr>
      </c:legendEntry>
      <c:layout>
        <c:manualLayout>
          <c:xMode val="edge"/>
          <c:yMode val="edge"/>
          <c:x val="0.25309490105871596"/>
          <c:y val="0.85744289140890884"/>
          <c:w val="0.49381019788256802"/>
          <c:h val="6.2812292004169337E-2"/>
        </c:manualLayout>
      </c:layout>
      <c:overlay val="1"/>
      <c:spPr>
        <a:noFill/>
        <a:ln>
          <a:noFill/>
        </a:ln>
        <a:effectLst/>
      </c:spPr>
      <c:txPr>
        <a:bodyPr rot="0" spcFirstLastPara="1" vertOverflow="ellipsis" vert="horz" wrap="square" anchor="ctr" anchorCtr="1"/>
        <a:lstStyle/>
        <a:p>
          <a:pPr>
            <a:defRPr sz="1100" b="0" i="0" u="none" strike="noStrike" kern="1200" baseline="0">
              <a:solidFill>
                <a:srgbClr val="005B91"/>
              </a:solidFill>
              <a:latin typeface="Source Sans Pro" panose="020B0503030403020204" pitchFamily="34" charset="0"/>
              <a:ea typeface="Source Sans Pro" panose="020B0503030403020204" pitchFamily="34" charset="0"/>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ysClr val="window" lastClr="FFFFFF"/>
    </a:solidFill>
    <a:ln w="3175" cap="flat" cmpd="sng" algn="ctr">
      <a:solidFill>
        <a:srgbClr val="333333"/>
      </a:solidFill>
      <a:round/>
    </a:ln>
    <a:effectLst/>
  </c:spPr>
  <c:txPr>
    <a:bodyPr/>
    <a:lstStyle/>
    <a:p>
      <a:pPr>
        <a:defRPr sz="1100">
          <a:solidFill>
            <a:srgbClr val="005B91"/>
          </a:solidFill>
          <a:latin typeface="Source Sans Pro" panose="020B0503030403020204" pitchFamily="34" charset="0"/>
          <a:ea typeface="Source Sans Pro" panose="020B0503030403020204" pitchFamily="34" charset="0"/>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333333"/>
                </a:solidFill>
                <a:latin typeface="Source Sans Pro" panose="020B0503030403020204" pitchFamily="34" charset="0"/>
                <a:ea typeface="Source Sans Pro" panose="020B0503030403020204" pitchFamily="34" charset="0"/>
                <a:cs typeface="+mn-cs"/>
              </a:defRPr>
            </a:pPr>
            <a:r>
              <a:rPr lang="en-US"/>
              <a:t>For hvilke områder bør du prioritere tiltak?</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333333"/>
              </a:solidFill>
              <a:latin typeface="Source Sans Pro" panose="020B0503030403020204" pitchFamily="34" charset="0"/>
              <a:ea typeface="Source Sans Pro" panose="020B0503030403020204" pitchFamily="34" charset="0"/>
              <a:cs typeface="+mn-cs"/>
            </a:defRPr>
          </a:pPr>
          <a:endParaRPr lang="nb-NO"/>
        </a:p>
      </c:txPr>
    </c:title>
    <c:autoTitleDeleted val="0"/>
    <c:plotArea>
      <c:layout/>
      <c:scatterChart>
        <c:scatterStyle val="lineMarker"/>
        <c:varyColors val="0"/>
        <c:ser>
          <c:idx val="0"/>
          <c:order val="0"/>
          <c:tx>
            <c:strRef>
              <c:f>Oppsummering!$E$28</c:f>
              <c:strCache>
                <c:ptCount val="1"/>
              </c:strCache>
            </c:strRef>
          </c:tx>
          <c:spPr>
            <a:ln w="25400" cap="rnd">
              <a:noFill/>
              <a:round/>
            </a:ln>
            <a:effectLst/>
          </c:spPr>
          <c:marker>
            <c:symbol val="circle"/>
            <c:size val="10"/>
            <c:spPr>
              <a:solidFill>
                <a:schemeClr val="accent1"/>
              </a:solidFill>
              <a:ln w="9525">
                <a:noFill/>
              </a:ln>
              <a:effectLst/>
            </c:spPr>
          </c:marker>
          <c:dPt>
            <c:idx val="0"/>
            <c:marker>
              <c:symbol val="circle"/>
              <c:size val="10"/>
              <c:spPr>
                <a:solidFill>
                  <a:srgbClr val="E83F53"/>
                </a:solidFill>
                <a:ln w="9525">
                  <a:noFill/>
                </a:ln>
                <a:effectLst/>
              </c:spPr>
            </c:marker>
            <c:bubble3D val="0"/>
            <c:extLst>
              <c:ext xmlns:c16="http://schemas.microsoft.com/office/drawing/2014/chart" uri="{C3380CC4-5D6E-409C-BE32-E72D297353CC}">
                <c16:uniqueId val="{00000003-CCAD-4B35-AC15-C2003BB3EC9E}"/>
              </c:ext>
            </c:extLst>
          </c:dPt>
          <c:xVal>
            <c:numRef>
              <c:f>Oppsummering!$F$28</c:f>
              <c:numCache>
                <c:formatCode>0.0</c:formatCode>
                <c:ptCount val="1"/>
              </c:numCache>
            </c:numRef>
          </c:xVal>
          <c:yVal>
            <c:numRef>
              <c:f>Oppsummering!$G$28</c:f>
              <c:numCache>
                <c:formatCode>0.0</c:formatCode>
                <c:ptCount val="1"/>
              </c:numCache>
            </c:numRef>
          </c:yVal>
          <c:smooth val="0"/>
          <c:extLst>
            <c:ext xmlns:c16="http://schemas.microsoft.com/office/drawing/2014/chart" uri="{C3380CC4-5D6E-409C-BE32-E72D297353CC}">
              <c16:uniqueId val="{00000002-CCAD-4B35-AC15-C2003BB3EC9E}"/>
            </c:ext>
          </c:extLst>
        </c:ser>
        <c:ser>
          <c:idx val="1"/>
          <c:order val="1"/>
          <c:tx>
            <c:strRef>
              <c:f>Oppsummering!$E$29</c:f>
              <c:strCache>
                <c:ptCount val="1"/>
              </c:strCache>
            </c:strRef>
          </c:tx>
          <c:spPr>
            <a:ln w="25400" cap="rnd">
              <a:noFill/>
              <a:round/>
            </a:ln>
            <a:effectLst/>
          </c:spPr>
          <c:marker>
            <c:symbol val="circle"/>
            <c:size val="10"/>
            <c:spPr>
              <a:solidFill>
                <a:srgbClr val="F18C98"/>
              </a:solidFill>
              <a:ln w="9525">
                <a:noFill/>
              </a:ln>
              <a:effectLst/>
            </c:spPr>
          </c:marker>
          <c:dPt>
            <c:idx val="0"/>
            <c:marker>
              <c:symbol val="circle"/>
              <c:size val="10"/>
              <c:spPr>
                <a:solidFill>
                  <a:srgbClr val="F18C98"/>
                </a:solidFill>
                <a:ln w="9525">
                  <a:noFill/>
                </a:ln>
                <a:effectLst/>
              </c:spPr>
            </c:marker>
            <c:bubble3D val="0"/>
            <c:extLst>
              <c:ext xmlns:c16="http://schemas.microsoft.com/office/drawing/2014/chart" uri="{C3380CC4-5D6E-409C-BE32-E72D297353CC}">
                <c16:uniqueId val="{00000001-64C8-4E63-8087-854A8BE15C37}"/>
              </c:ext>
            </c:extLst>
          </c:dPt>
          <c:xVal>
            <c:numRef>
              <c:f>Oppsummering!$F$29</c:f>
              <c:numCache>
                <c:formatCode>0.0</c:formatCode>
                <c:ptCount val="1"/>
              </c:numCache>
            </c:numRef>
          </c:xVal>
          <c:yVal>
            <c:numRef>
              <c:f>Oppsummering!$G$29</c:f>
              <c:numCache>
                <c:formatCode>0.0</c:formatCode>
                <c:ptCount val="1"/>
              </c:numCache>
            </c:numRef>
          </c:yVal>
          <c:smooth val="0"/>
          <c:extLst>
            <c:ext xmlns:c16="http://schemas.microsoft.com/office/drawing/2014/chart" uri="{C3380CC4-5D6E-409C-BE32-E72D297353CC}">
              <c16:uniqueId val="{00000002-A8B1-4E3F-8A04-532B5FF0B381}"/>
            </c:ext>
          </c:extLst>
        </c:ser>
        <c:ser>
          <c:idx val="2"/>
          <c:order val="2"/>
          <c:tx>
            <c:strRef>
              <c:f>Oppsummering!$E$30</c:f>
              <c:strCache>
                <c:ptCount val="1"/>
              </c:strCache>
            </c:strRef>
          </c:tx>
          <c:spPr>
            <a:ln w="25400" cap="rnd">
              <a:noFill/>
              <a:round/>
            </a:ln>
            <a:effectLst/>
          </c:spPr>
          <c:marker>
            <c:symbol val="circle"/>
            <c:size val="10"/>
            <c:spPr>
              <a:solidFill>
                <a:srgbClr val="FAD9DD"/>
              </a:solidFill>
              <a:ln w="9525">
                <a:noFill/>
              </a:ln>
              <a:effectLst/>
            </c:spPr>
          </c:marker>
          <c:xVal>
            <c:numRef>
              <c:f>Oppsummering!$F$30</c:f>
              <c:numCache>
                <c:formatCode>0.0</c:formatCode>
                <c:ptCount val="1"/>
              </c:numCache>
            </c:numRef>
          </c:xVal>
          <c:yVal>
            <c:numRef>
              <c:f>Oppsummering!$G$30</c:f>
              <c:numCache>
                <c:formatCode>0.0</c:formatCode>
                <c:ptCount val="1"/>
              </c:numCache>
            </c:numRef>
          </c:yVal>
          <c:smooth val="0"/>
          <c:extLst>
            <c:ext xmlns:c16="http://schemas.microsoft.com/office/drawing/2014/chart" uri="{C3380CC4-5D6E-409C-BE32-E72D297353CC}">
              <c16:uniqueId val="{00000003-A8B1-4E3F-8A04-532B5FF0B381}"/>
            </c:ext>
          </c:extLst>
        </c:ser>
        <c:ser>
          <c:idx val="3"/>
          <c:order val="3"/>
          <c:tx>
            <c:strRef>
              <c:f>Oppsummering!$E$33</c:f>
              <c:strCache>
                <c:ptCount val="1"/>
              </c:strCache>
            </c:strRef>
          </c:tx>
          <c:spPr>
            <a:ln w="25400" cap="rnd">
              <a:noFill/>
              <a:round/>
            </a:ln>
            <a:effectLst/>
          </c:spPr>
          <c:marker>
            <c:symbol val="circle"/>
            <c:size val="10"/>
            <c:spPr>
              <a:solidFill>
                <a:srgbClr val="00AB84"/>
              </a:solidFill>
              <a:ln w="9525">
                <a:noFill/>
              </a:ln>
              <a:effectLst/>
            </c:spPr>
          </c:marker>
          <c:xVal>
            <c:numRef>
              <c:f>Oppsummering!$F$33</c:f>
              <c:numCache>
                <c:formatCode>0.0</c:formatCode>
                <c:ptCount val="1"/>
              </c:numCache>
            </c:numRef>
          </c:xVal>
          <c:yVal>
            <c:numRef>
              <c:f>Oppsummering!$G$33</c:f>
              <c:numCache>
                <c:formatCode>0.0</c:formatCode>
                <c:ptCount val="1"/>
              </c:numCache>
            </c:numRef>
          </c:yVal>
          <c:smooth val="0"/>
          <c:extLst>
            <c:ext xmlns:c16="http://schemas.microsoft.com/office/drawing/2014/chart" uri="{C3380CC4-5D6E-409C-BE32-E72D297353CC}">
              <c16:uniqueId val="{00000004-A8B1-4E3F-8A04-532B5FF0B381}"/>
            </c:ext>
          </c:extLst>
        </c:ser>
        <c:ser>
          <c:idx val="4"/>
          <c:order val="4"/>
          <c:tx>
            <c:strRef>
              <c:f>Oppsummering!$E$34</c:f>
              <c:strCache>
                <c:ptCount val="1"/>
              </c:strCache>
            </c:strRef>
          </c:tx>
          <c:spPr>
            <a:ln w="25400" cap="rnd">
              <a:noFill/>
              <a:round/>
            </a:ln>
            <a:effectLst/>
          </c:spPr>
          <c:marker>
            <c:symbol val="circle"/>
            <c:size val="10"/>
            <c:spPr>
              <a:solidFill>
                <a:srgbClr val="66CDB5"/>
              </a:solidFill>
              <a:ln w="9525">
                <a:noFill/>
              </a:ln>
              <a:effectLst/>
            </c:spPr>
          </c:marker>
          <c:xVal>
            <c:numRef>
              <c:f>Oppsummering!$F$34</c:f>
              <c:numCache>
                <c:formatCode>0.0</c:formatCode>
                <c:ptCount val="1"/>
              </c:numCache>
            </c:numRef>
          </c:xVal>
          <c:yVal>
            <c:numRef>
              <c:f>Oppsummering!$G$34</c:f>
              <c:numCache>
                <c:formatCode>0.0</c:formatCode>
                <c:ptCount val="1"/>
              </c:numCache>
            </c:numRef>
          </c:yVal>
          <c:smooth val="0"/>
          <c:extLst>
            <c:ext xmlns:c16="http://schemas.microsoft.com/office/drawing/2014/chart" uri="{C3380CC4-5D6E-409C-BE32-E72D297353CC}">
              <c16:uniqueId val="{00000005-A8B1-4E3F-8A04-532B5FF0B381}"/>
            </c:ext>
          </c:extLst>
        </c:ser>
        <c:ser>
          <c:idx val="5"/>
          <c:order val="5"/>
          <c:tx>
            <c:strRef>
              <c:f>Oppsummering!$E$35</c:f>
              <c:strCache>
                <c:ptCount val="1"/>
              </c:strCache>
            </c:strRef>
          </c:tx>
          <c:spPr>
            <a:ln w="25400" cap="rnd">
              <a:noFill/>
              <a:round/>
            </a:ln>
            <a:effectLst/>
          </c:spPr>
          <c:marker>
            <c:symbol val="circle"/>
            <c:size val="10"/>
            <c:spPr>
              <a:solidFill>
                <a:srgbClr val="CCEEE6"/>
              </a:solidFill>
              <a:ln w="9525">
                <a:noFill/>
              </a:ln>
              <a:effectLst/>
            </c:spPr>
          </c:marker>
          <c:xVal>
            <c:numRef>
              <c:f>Oppsummering!$F$35</c:f>
              <c:numCache>
                <c:formatCode>0.0</c:formatCode>
                <c:ptCount val="1"/>
              </c:numCache>
            </c:numRef>
          </c:xVal>
          <c:yVal>
            <c:numRef>
              <c:f>Oppsummering!$G$35</c:f>
              <c:numCache>
                <c:formatCode>0.0</c:formatCode>
                <c:ptCount val="1"/>
              </c:numCache>
            </c:numRef>
          </c:yVal>
          <c:smooth val="0"/>
          <c:extLst>
            <c:ext xmlns:c16="http://schemas.microsoft.com/office/drawing/2014/chart" uri="{C3380CC4-5D6E-409C-BE32-E72D297353CC}">
              <c16:uniqueId val="{00000006-A8B1-4E3F-8A04-532B5FF0B381}"/>
            </c:ext>
          </c:extLst>
        </c:ser>
        <c:dLbls>
          <c:showLegendKey val="0"/>
          <c:showVal val="0"/>
          <c:showCatName val="0"/>
          <c:showSerName val="0"/>
          <c:showPercent val="0"/>
          <c:showBubbleSize val="0"/>
        </c:dLbls>
        <c:axId val="1618848976"/>
        <c:axId val="1618844656"/>
      </c:scatterChart>
      <c:valAx>
        <c:axId val="1618848976"/>
        <c:scaling>
          <c:orientation val="minMax"/>
          <c:max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rgbClr val="333333"/>
                    </a:solidFill>
                    <a:latin typeface="Source Sans Pro" panose="020B0503030403020204" pitchFamily="34" charset="0"/>
                    <a:ea typeface="Source Sans Pro" panose="020B0503030403020204" pitchFamily="34" charset="0"/>
                    <a:cs typeface="+mn-cs"/>
                  </a:defRPr>
                </a:pPr>
                <a:r>
                  <a:rPr lang="nb-NO" sz="1200"/>
                  <a:t>Status nå</a:t>
                </a:r>
              </a:p>
            </c:rich>
          </c:tx>
          <c:overlay val="0"/>
          <c:spPr>
            <a:noFill/>
            <a:ln>
              <a:noFill/>
            </a:ln>
            <a:effectLst/>
          </c:spPr>
          <c:txPr>
            <a:bodyPr rot="0" spcFirstLastPara="1" vertOverflow="ellipsis" vert="horz" wrap="square" anchor="ctr" anchorCtr="1"/>
            <a:lstStyle/>
            <a:p>
              <a:pPr>
                <a:defRPr sz="1200" b="0" i="0" u="none" strike="noStrike" kern="1200" baseline="0">
                  <a:solidFill>
                    <a:srgbClr val="333333"/>
                  </a:solidFill>
                  <a:latin typeface="Source Sans Pro" panose="020B0503030403020204" pitchFamily="34" charset="0"/>
                  <a:ea typeface="Source Sans Pro" panose="020B0503030403020204" pitchFamily="34" charset="0"/>
                  <a:cs typeface="+mn-cs"/>
                </a:defRPr>
              </a:pPr>
              <a:endParaRPr lang="nb-NO"/>
            </a:p>
          </c:txPr>
        </c:title>
        <c:numFmt formatCode="0" sourceLinked="0"/>
        <c:majorTickMark val="none"/>
        <c:minorTickMark val="none"/>
        <c:tickLblPos val="nextTo"/>
        <c:spPr>
          <a:noFill/>
          <a:ln w="9525" cap="flat" cmpd="sng" algn="ctr">
            <a:solidFill>
              <a:srgbClr val="E6E6E6"/>
            </a:solidFill>
            <a:round/>
          </a:ln>
          <a:effectLst/>
        </c:spPr>
        <c:txPr>
          <a:bodyPr rot="-60000000" spcFirstLastPara="1" vertOverflow="ellipsis" vert="horz" wrap="square" anchor="ctr" anchorCtr="1"/>
          <a:lstStyle/>
          <a:p>
            <a:pPr>
              <a:defRPr sz="900" b="0" i="0" u="none" strike="noStrike" kern="1200" baseline="0">
                <a:solidFill>
                  <a:srgbClr val="333333"/>
                </a:solidFill>
                <a:latin typeface="Source Sans Pro" panose="020B0503030403020204" pitchFamily="34" charset="0"/>
                <a:ea typeface="Source Sans Pro" panose="020B0503030403020204" pitchFamily="34" charset="0"/>
                <a:cs typeface="+mn-cs"/>
              </a:defRPr>
            </a:pPr>
            <a:endParaRPr lang="nb-NO"/>
          </a:p>
        </c:txPr>
        <c:crossAx val="1618844656"/>
        <c:crosses val="autoZero"/>
        <c:crossBetween val="midCat"/>
        <c:majorUnit val="1"/>
        <c:minorUnit val="1"/>
      </c:valAx>
      <c:valAx>
        <c:axId val="1618844656"/>
        <c:scaling>
          <c:orientation val="minMax"/>
          <c:max val="4"/>
        </c:scaling>
        <c:delete val="0"/>
        <c:axPos val="l"/>
        <c:majorGridlines>
          <c:spPr>
            <a:ln w="9525" cap="flat" cmpd="sng" algn="ctr">
              <a:solidFill>
                <a:srgbClr val="E6E6E6"/>
              </a:solidFill>
              <a:round/>
            </a:ln>
            <a:effectLst/>
          </c:spPr>
        </c:majorGridlines>
        <c:title>
          <c:tx>
            <c:rich>
              <a:bodyPr rot="-5400000" spcFirstLastPara="1" vertOverflow="ellipsis" vert="horz" wrap="square" anchor="ctr" anchorCtr="1"/>
              <a:lstStyle/>
              <a:p>
                <a:pPr>
                  <a:defRPr sz="1200" b="0" i="0" u="none" strike="noStrike" kern="1200" baseline="0">
                    <a:solidFill>
                      <a:srgbClr val="333333"/>
                    </a:solidFill>
                    <a:latin typeface="Source Sans Pro" panose="020B0503030403020204" pitchFamily="34" charset="0"/>
                    <a:ea typeface="Source Sans Pro" panose="020B0503030403020204" pitchFamily="34" charset="0"/>
                    <a:cs typeface="+mn-cs"/>
                  </a:defRPr>
                </a:pPr>
                <a:r>
                  <a:rPr lang="nb-NO" sz="1200"/>
                  <a:t>Ønsket status</a:t>
                </a:r>
                <a:br>
                  <a:rPr lang="nb-NO" sz="1200"/>
                </a:br>
                <a:r>
                  <a:rPr lang="nb-NO" sz="1200"/>
                  <a:t>(ambisjon)</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333333"/>
                  </a:solidFill>
                  <a:latin typeface="Source Sans Pro" panose="020B0503030403020204" pitchFamily="34" charset="0"/>
                  <a:ea typeface="Source Sans Pro" panose="020B0503030403020204" pitchFamily="34" charset="0"/>
                  <a:cs typeface="+mn-cs"/>
                </a:defRPr>
              </a:pPr>
              <a:endParaRPr lang="nb-NO"/>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rgbClr val="333333"/>
                </a:solidFill>
                <a:latin typeface="Source Sans Pro" panose="020B0503030403020204" pitchFamily="34" charset="0"/>
                <a:ea typeface="Source Sans Pro" panose="020B0503030403020204" pitchFamily="34" charset="0"/>
                <a:cs typeface="+mn-cs"/>
              </a:defRPr>
            </a:pPr>
            <a:endParaRPr lang="nb-NO"/>
          </a:p>
        </c:txPr>
        <c:crossAx val="1618848976"/>
        <c:crosses val="autoZero"/>
        <c:crossBetween val="midCat"/>
        <c:majorUnit val="1"/>
        <c:min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3175" cap="flat" cmpd="sng" algn="ctr">
      <a:solidFill>
        <a:srgbClr val="333333"/>
      </a:solidFill>
      <a:round/>
    </a:ln>
    <a:effectLst/>
  </c:spPr>
  <c:txPr>
    <a:bodyPr/>
    <a:lstStyle/>
    <a:p>
      <a:pPr>
        <a:defRPr>
          <a:solidFill>
            <a:srgbClr val="333333"/>
          </a:solidFill>
          <a:latin typeface="Source Sans Pro" panose="020B0503030403020204" pitchFamily="34" charset="0"/>
          <a:ea typeface="Source Sans Pro" panose="020B0503030403020204" pitchFamily="34" charset="0"/>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333333"/>
                </a:solidFill>
                <a:latin typeface="Source Sans Pro" panose="020B0503030403020204" pitchFamily="34" charset="0"/>
                <a:ea typeface="Source Sans Pro" panose="020B0503030403020204" pitchFamily="34" charset="0"/>
                <a:cs typeface="+mn-cs"/>
              </a:defRPr>
            </a:pPr>
            <a:r>
              <a:rPr lang="en-US"/>
              <a:t>For hvilke områder bør du prioritere tiltak?</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333333"/>
              </a:solidFill>
              <a:latin typeface="Source Sans Pro" panose="020B0503030403020204" pitchFamily="34" charset="0"/>
              <a:ea typeface="Source Sans Pro" panose="020B0503030403020204" pitchFamily="34" charset="0"/>
              <a:cs typeface="+mn-cs"/>
            </a:defRPr>
          </a:pPr>
          <a:endParaRPr lang="nb-NO"/>
        </a:p>
      </c:txPr>
    </c:title>
    <c:autoTitleDeleted val="0"/>
    <c:plotArea>
      <c:layout/>
      <c:scatterChart>
        <c:scatterStyle val="lineMarker"/>
        <c:varyColors val="0"/>
        <c:ser>
          <c:idx val="0"/>
          <c:order val="0"/>
          <c:tx>
            <c:strRef>
              <c:f>Oppsummering!$E$51</c:f>
              <c:strCache>
                <c:ptCount val="1"/>
              </c:strCache>
            </c:strRef>
          </c:tx>
          <c:spPr>
            <a:ln w="25400" cap="rnd">
              <a:noFill/>
              <a:round/>
            </a:ln>
            <a:effectLst/>
          </c:spPr>
          <c:marker>
            <c:symbol val="circle"/>
            <c:size val="10"/>
            <c:spPr>
              <a:solidFill>
                <a:srgbClr val="E83F53"/>
              </a:solidFill>
              <a:ln w="9525">
                <a:noFill/>
              </a:ln>
              <a:effectLst/>
            </c:spPr>
          </c:marker>
          <c:xVal>
            <c:numRef>
              <c:f>Oppsummering!$F$51</c:f>
              <c:numCache>
                <c:formatCode>0.0</c:formatCode>
                <c:ptCount val="1"/>
              </c:numCache>
            </c:numRef>
          </c:xVal>
          <c:yVal>
            <c:numRef>
              <c:f>Oppsummering!$G$51</c:f>
              <c:numCache>
                <c:formatCode>0.0</c:formatCode>
                <c:ptCount val="1"/>
              </c:numCache>
            </c:numRef>
          </c:yVal>
          <c:smooth val="0"/>
          <c:extLst>
            <c:ext xmlns:c16="http://schemas.microsoft.com/office/drawing/2014/chart" uri="{C3380CC4-5D6E-409C-BE32-E72D297353CC}">
              <c16:uniqueId val="{00000001-119A-4774-991D-C5AE418AF3BB}"/>
            </c:ext>
          </c:extLst>
        </c:ser>
        <c:ser>
          <c:idx val="1"/>
          <c:order val="1"/>
          <c:tx>
            <c:strRef>
              <c:f>Oppsummering!$E$52</c:f>
              <c:strCache>
                <c:ptCount val="1"/>
              </c:strCache>
            </c:strRef>
          </c:tx>
          <c:spPr>
            <a:ln w="25400" cap="rnd">
              <a:noFill/>
              <a:round/>
            </a:ln>
            <a:effectLst/>
          </c:spPr>
          <c:marker>
            <c:symbol val="circle"/>
            <c:size val="10"/>
            <c:spPr>
              <a:solidFill>
                <a:srgbClr val="F18C98"/>
              </a:solidFill>
              <a:ln w="9525">
                <a:noFill/>
              </a:ln>
              <a:effectLst/>
            </c:spPr>
          </c:marker>
          <c:xVal>
            <c:numRef>
              <c:f>Oppsummering!$F$52</c:f>
              <c:numCache>
                <c:formatCode>0.0</c:formatCode>
                <c:ptCount val="1"/>
              </c:numCache>
            </c:numRef>
          </c:xVal>
          <c:yVal>
            <c:numRef>
              <c:f>Oppsummering!$G$52</c:f>
              <c:numCache>
                <c:formatCode>0.0</c:formatCode>
                <c:ptCount val="1"/>
              </c:numCache>
            </c:numRef>
          </c:yVal>
          <c:smooth val="0"/>
          <c:extLst>
            <c:ext xmlns:c16="http://schemas.microsoft.com/office/drawing/2014/chart" uri="{C3380CC4-5D6E-409C-BE32-E72D297353CC}">
              <c16:uniqueId val="{00000003-119A-4774-991D-C5AE418AF3BB}"/>
            </c:ext>
          </c:extLst>
        </c:ser>
        <c:ser>
          <c:idx val="2"/>
          <c:order val="2"/>
          <c:tx>
            <c:strRef>
              <c:f>Oppsummering!$E$53</c:f>
              <c:strCache>
                <c:ptCount val="1"/>
              </c:strCache>
            </c:strRef>
          </c:tx>
          <c:spPr>
            <a:ln w="25400" cap="rnd">
              <a:noFill/>
              <a:round/>
            </a:ln>
            <a:effectLst/>
          </c:spPr>
          <c:marker>
            <c:symbol val="circle"/>
            <c:size val="10"/>
            <c:spPr>
              <a:solidFill>
                <a:srgbClr val="FAD9DD"/>
              </a:solidFill>
              <a:ln w="9525">
                <a:noFill/>
              </a:ln>
              <a:effectLst/>
            </c:spPr>
          </c:marker>
          <c:xVal>
            <c:numRef>
              <c:f>Oppsummering!$F$53</c:f>
              <c:numCache>
                <c:formatCode>0.0</c:formatCode>
                <c:ptCount val="1"/>
              </c:numCache>
            </c:numRef>
          </c:xVal>
          <c:yVal>
            <c:numRef>
              <c:f>Oppsummering!$G$53</c:f>
              <c:numCache>
                <c:formatCode>0.0</c:formatCode>
                <c:ptCount val="1"/>
              </c:numCache>
            </c:numRef>
          </c:yVal>
          <c:smooth val="0"/>
          <c:extLst>
            <c:ext xmlns:c16="http://schemas.microsoft.com/office/drawing/2014/chart" uri="{C3380CC4-5D6E-409C-BE32-E72D297353CC}">
              <c16:uniqueId val="{00000004-119A-4774-991D-C5AE418AF3BB}"/>
            </c:ext>
          </c:extLst>
        </c:ser>
        <c:ser>
          <c:idx val="3"/>
          <c:order val="3"/>
          <c:tx>
            <c:strRef>
              <c:f>Oppsummering!$E$56</c:f>
              <c:strCache>
                <c:ptCount val="1"/>
              </c:strCache>
            </c:strRef>
          </c:tx>
          <c:spPr>
            <a:ln w="25400" cap="rnd">
              <a:noFill/>
              <a:round/>
            </a:ln>
            <a:effectLst/>
          </c:spPr>
          <c:marker>
            <c:symbol val="circle"/>
            <c:size val="10"/>
            <c:spPr>
              <a:solidFill>
                <a:srgbClr val="00AB84"/>
              </a:solidFill>
              <a:ln w="9525">
                <a:noFill/>
              </a:ln>
              <a:effectLst/>
            </c:spPr>
          </c:marker>
          <c:xVal>
            <c:numRef>
              <c:f>Oppsummering!$F$56</c:f>
              <c:numCache>
                <c:formatCode>0.0</c:formatCode>
                <c:ptCount val="1"/>
              </c:numCache>
            </c:numRef>
          </c:xVal>
          <c:yVal>
            <c:numRef>
              <c:f>Oppsummering!$G$56</c:f>
              <c:numCache>
                <c:formatCode>0.0</c:formatCode>
                <c:ptCount val="1"/>
              </c:numCache>
            </c:numRef>
          </c:yVal>
          <c:smooth val="0"/>
          <c:extLst>
            <c:ext xmlns:c16="http://schemas.microsoft.com/office/drawing/2014/chart" uri="{C3380CC4-5D6E-409C-BE32-E72D297353CC}">
              <c16:uniqueId val="{00000005-119A-4774-991D-C5AE418AF3BB}"/>
            </c:ext>
          </c:extLst>
        </c:ser>
        <c:ser>
          <c:idx val="4"/>
          <c:order val="4"/>
          <c:tx>
            <c:strRef>
              <c:f>Oppsummering!$E$57</c:f>
              <c:strCache>
                <c:ptCount val="1"/>
              </c:strCache>
            </c:strRef>
          </c:tx>
          <c:spPr>
            <a:ln w="25400" cap="rnd">
              <a:noFill/>
              <a:round/>
            </a:ln>
            <a:effectLst/>
          </c:spPr>
          <c:marker>
            <c:symbol val="circle"/>
            <c:size val="10"/>
            <c:spPr>
              <a:solidFill>
                <a:srgbClr val="66CDB5"/>
              </a:solidFill>
              <a:ln w="9525">
                <a:noFill/>
              </a:ln>
              <a:effectLst/>
            </c:spPr>
          </c:marker>
          <c:xVal>
            <c:numRef>
              <c:f>Oppsummering!$F$57</c:f>
              <c:numCache>
                <c:formatCode>0.0</c:formatCode>
                <c:ptCount val="1"/>
              </c:numCache>
            </c:numRef>
          </c:xVal>
          <c:yVal>
            <c:numRef>
              <c:f>Oppsummering!$G$57</c:f>
              <c:numCache>
                <c:formatCode>0.0</c:formatCode>
                <c:ptCount val="1"/>
              </c:numCache>
            </c:numRef>
          </c:yVal>
          <c:smooth val="0"/>
          <c:extLst>
            <c:ext xmlns:c16="http://schemas.microsoft.com/office/drawing/2014/chart" uri="{C3380CC4-5D6E-409C-BE32-E72D297353CC}">
              <c16:uniqueId val="{00000006-119A-4774-991D-C5AE418AF3BB}"/>
            </c:ext>
          </c:extLst>
        </c:ser>
        <c:ser>
          <c:idx val="5"/>
          <c:order val="5"/>
          <c:tx>
            <c:strRef>
              <c:f>Oppsummering!$E$58</c:f>
              <c:strCache>
                <c:ptCount val="1"/>
              </c:strCache>
            </c:strRef>
          </c:tx>
          <c:spPr>
            <a:ln w="25400" cap="rnd">
              <a:noFill/>
              <a:round/>
            </a:ln>
            <a:effectLst/>
          </c:spPr>
          <c:marker>
            <c:symbol val="circle"/>
            <c:size val="10"/>
            <c:spPr>
              <a:solidFill>
                <a:srgbClr val="CCEEE6"/>
              </a:solidFill>
              <a:ln w="9525">
                <a:noFill/>
              </a:ln>
              <a:effectLst/>
            </c:spPr>
          </c:marker>
          <c:xVal>
            <c:numRef>
              <c:f>Oppsummering!$F$58</c:f>
              <c:numCache>
                <c:formatCode>0.0</c:formatCode>
                <c:ptCount val="1"/>
              </c:numCache>
            </c:numRef>
          </c:xVal>
          <c:yVal>
            <c:numRef>
              <c:f>Oppsummering!$G$58</c:f>
              <c:numCache>
                <c:formatCode>0.0</c:formatCode>
                <c:ptCount val="1"/>
              </c:numCache>
            </c:numRef>
          </c:yVal>
          <c:smooth val="0"/>
          <c:extLst>
            <c:ext xmlns:c16="http://schemas.microsoft.com/office/drawing/2014/chart" uri="{C3380CC4-5D6E-409C-BE32-E72D297353CC}">
              <c16:uniqueId val="{00000007-119A-4774-991D-C5AE418AF3BB}"/>
            </c:ext>
          </c:extLst>
        </c:ser>
        <c:dLbls>
          <c:showLegendKey val="0"/>
          <c:showVal val="0"/>
          <c:showCatName val="0"/>
          <c:showSerName val="0"/>
          <c:showPercent val="0"/>
          <c:showBubbleSize val="0"/>
        </c:dLbls>
        <c:axId val="1618848976"/>
        <c:axId val="1618844656"/>
      </c:scatterChart>
      <c:valAx>
        <c:axId val="1618848976"/>
        <c:scaling>
          <c:orientation val="minMax"/>
          <c:max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rgbClr val="333333"/>
                    </a:solidFill>
                    <a:latin typeface="Source Sans Pro" panose="020B0503030403020204" pitchFamily="34" charset="0"/>
                    <a:ea typeface="Source Sans Pro" panose="020B0503030403020204" pitchFamily="34" charset="0"/>
                    <a:cs typeface="+mn-cs"/>
                  </a:defRPr>
                </a:pPr>
                <a:r>
                  <a:rPr lang="nb-NO" sz="1200"/>
                  <a:t>Status nå</a:t>
                </a:r>
              </a:p>
            </c:rich>
          </c:tx>
          <c:overlay val="0"/>
          <c:spPr>
            <a:noFill/>
            <a:ln>
              <a:noFill/>
            </a:ln>
            <a:effectLst/>
          </c:spPr>
          <c:txPr>
            <a:bodyPr rot="0" spcFirstLastPara="1" vertOverflow="ellipsis" vert="horz" wrap="square" anchor="ctr" anchorCtr="1"/>
            <a:lstStyle/>
            <a:p>
              <a:pPr>
                <a:defRPr sz="1200" b="0" i="0" u="none" strike="noStrike" kern="1200" baseline="0">
                  <a:solidFill>
                    <a:srgbClr val="333333"/>
                  </a:solidFill>
                  <a:latin typeface="Source Sans Pro" panose="020B0503030403020204" pitchFamily="34" charset="0"/>
                  <a:ea typeface="Source Sans Pro" panose="020B0503030403020204" pitchFamily="34" charset="0"/>
                  <a:cs typeface="+mn-cs"/>
                </a:defRPr>
              </a:pPr>
              <a:endParaRPr lang="nb-NO"/>
            </a:p>
          </c:txPr>
        </c:title>
        <c:numFmt formatCode="0" sourceLinked="0"/>
        <c:majorTickMark val="none"/>
        <c:minorTickMark val="none"/>
        <c:tickLblPos val="nextTo"/>
        <c:spPr>
          <a:noFill/>
          <a:ln w="9525" cap="flat" cmpd="sng" algn="ctr">
            <a:solidFill>
              <a:srgbClr val="E6E6E6"/>
            </a:solidFill>
            <a:round/>
          </a:ln>
          <a:effectLst/>
        </c:spPr>
        <c:txPr>
          <a:bodyPr rot="-60000000" spcFirstLastPara="1" vertOverflow="ellipsis" vert="horz" wrap="square" anchor="ctr" anchorCtr="1"/>
          <a:lstStyle/>
          <a:p>
            <a:pPr>
              <a:defRPr sz="900" b="0" i="0" u="none" strike="noStrike" kern="1200" baseline="0">
                <a:solidFill>
                  <a:srgbClr val="333333"/>
                </a:solidFill>
                <a:latin typeface="Source Sans Pro" panose="020B0503030403020204" pitchFamily="34" charset="0"/>
                <a:ea typeface="Source Sans Pro" panose="020B0503030403020204" pitchFamily="34" charset="0"/>
                <a:cs typeface="+mn-cs"/>
              </a:defRPr>
            </a:pPr>
            <a:endParaRPr lang="nb-NO"/>
          </a:p>
        </c:txPr>
        <c:crossAx val="1618844656"/>
        <c:crosses val="autoZero"/>
        <c:crossBetween val="midCat"/>
        <c:majorUnit val="1"/>
        <c:minorUnit val="1"/>
      </c:valAx>
      <c:valAx>
        <c:axId val="1618844656"/>
        <c:scaling>
          <c:orientation val="minMax"/>
          <c:max val="4"/>
        </c:scaling>
        <c:delete val="0"/>
        <c:axPos val="l"/>
        <c:majorGridlines>
          <c:spPr>
            <a:ln w="9525" cap="flat" cmpd="sng" algn="ctr">
              <a:solidFill>
                <a:srgbClr val="E6E6E6"/>
              </a:solidFill>
              <a:round/>
            </a:ln>
            <a:effectLst/>
          </c:spPr>
        </c:majorGridlines>
        <c:title>
          <c:tx>
            <c:rich>
              <a:bodyPr rot="-5400000" spcFirstLastPara="1" vertOverflow="ellipsis" vert="horz" wrap="square" anchor="ctr" anchorCtr="1"/>
              <a:lstStyle/>
              <a:p>
                <a:pPr>
                  <a:defRPr sz="1200" b="0" i="0" u="none" strike="noStrike" kern="1200" baseline="0">
                    <a:solidFill>
                      <a:srgbClr val="333333"/>
                    </a:solidFill>
                    <a:latin typeface="Source Sans Pro" panose="020B0503030403020204" pitchFamily="34" charset="0"/>
                    <a:ea typeface="Source Sans Pro" panose="020B0503030403020204" pitchFamily="34" charset="0"/>
                    <a:cs typeface="+mn-cs"/>
                  </a:defRPr>
                </a:pPr>
                <a:r>
                  <a:rPr lang="nb-NO" sz="1200"/>
                  <a:t>Ønsket status</a:t>
                </a:r>
                <a:br>
                  <a:rPr lang="nb-NO" sz="1200"/>
                </a:br>
                <a:r>
                  <a:rPr lang="nb-NO" sz="1200"/>
                  <a:t>(ambisjon)</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333333"/>
                  </a:solidFill>
                  <a:latin typeface="Source Sans Pro" panose="020B0503030403020204" pitchFamily="34" charset="0"/>
                  <a:ea typeface="Source Sans Pro" panose="020B0503030403020204" pitchFamily="34" charset="0"/>
                  <a:cs typeface="+mn-cs"/>
                </a:defRPr>
              </a:pPr>
              <a:endParaRPr lang="nb-NO"/>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rgbClr val="333333"/>
                </a:solidFill>
                <a:latin typeface="Source Sans Pro" panose="020B0503030403020204" pitchFamily="34" charset="0"/>
                <a:ea typeface="Source Sans Pro" panose="020B0503030403020204" pitchFamily="34" charset="0"/>
                <a:cs typeface="+mn-cs"/>
              </a:defRPr>
            </a:pPr>
            <a:endParaRPr lang="nb-NO"/>
          </a:p>
        </c:txPr>
        <c:crossAx val="1618848976"/>
        <c:crosses val="autoZero"/>
        <c:crossBetween val="midCat"/>
        <c:majorUnit val="1"/>
        <c:min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3175" cap="flat" cmpd="sng" algn="ctr">
      <a:solidFill>
        <a:srgbClr val="333333"/>
      </a:solidFill>
      <a:round/>
    </a:ln>
    <a:effectLst/>
  </c:spPr>
  <c:txPr>
    <a:bodyPr/>
    <a:lstStyle/>
    <a:p>
      <a:pPr>
        <a:defRPr>
          <a:solidFill>
            <a:srgbClr val="333333"/>
          </a:solidFill>
          <a:latin typeface="Source Sans Pro" panose="020B0503030403020204" pitchFamily="34" charset="0"/>
          <a:ea typeface="Source Sans Pro" panose="020B0503030403020204" pitchFamily="34" charset="0"/>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333333"/>
                </a:solidFill>
                <a:latin typeface="Source Sans Pro" panose="020B0503030403020204" pitchFamily="34" charset="0"/>
                <a:ea typeface="Source Sans Pro" panose="020B0503030403020204" pitchFamily="34" charset="0"/>
                <a:cs typeface="+mn-cs"/>
              </a:defRPr>
            </a:pPr>
            <a:r>
              <a:rPr lang="en-US"/>
              <a:t>For hvilke områder bør du prioritere tiltak?</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333333"/>
              </a:solidFill>
              <a:latin typeface="Source Sans Pro" panose="020B0503030403020204" pitchFamily="34" charset="0"/>
              <a:ea typeface="Source Sans Pro" panose="020B0503030403020204" pitchFamily="34" charset="0"/>
              <a:cs typeface="+mn-cs"/>
            </a:defRPr>
          </a:pPr>
          <a:endParaRPr lang="nb-NO"/>
        </a:p>
      </c:txPr>
    </c:title>
    <c:autoTitleDeleted val="0"/>
    <c:plotArea>
      <c:layout/>
      <c:scatterChart>
        <c:scatterStyle val="lineMarker"/>
        <c:varyColors val="0"/>
        <c:ser>
          <c:idx val="0"/>
          <c:order val="0"/>
          <c:tx>
            <c:strRef>
              <c:f>Oppsummering!$E$74</c:f>
              <c:strCache>
                <c:ptCount val="1"/>
              </c:strCache>
            </c:strRef>
          </c:tx>
          <c:spPr>
            <a:ln w="25400" cap="rnd">
              <a:noFill/>
              <a:round/>
            </a:ln>
            <a:effectLst/>
          </c:spPr>
          <c:marker>
            <c:symbol val="circle"/>
            <c:size val="10"/>
            <c:spPr>
              <a:solidFill>
                <a:srgbClr val="E83F53"/>
              </a:solidFill>
              <a:ln w="9525">
                <a:noFill/>
              </a:ln>
              <a:effectLst/>
            </c:spPr>
          </c:marker>
          <c:xVal>
            <c:numRef>
              <c:f>Oppsummering!$F$74</c:f>
              <c:numCache>
                <c:formatCode>0.0</c:formatCode>
                <c:ptCount val="1"/>
              </c:numCache>
            </c:numRef>
          </c:xVal>
          <c:yVal>
            <c:numRef>
              <c:f>Oppsummering!$G$74</c:f>
              <c:numCache>
                <c:formatCode>0.0</c:formatCode>
                <c:ptCount val="1"/>
              </c:numCache>
            </c:numRef>
          </c:yVal>
          <c:smooth val="0"/>
          <c:extLst>
            <c:ext xmlns:c16="http://schemas.microsoft.com/office/drawing/2014/chart" uri="{C3380CC4-5D6E-409C-BE32-E72D297353CC}">
              <c16:uniqueId val="{00000000-452D-4E2C-92A1-3EBC589F08F5}"/>
            </c:ext>
          </c:extLst>
        </c:ser>
        <c:ser>
          <c:idx val="1"/>
          <c:order val="1"/>
          <c:tx>
            <c:strRef>
              <c:f>Oppsummering!$E$75</c:f>
              <c:strCache>
                <c:ptCount val="1"/>
              </c:strCache>
            </c:strRef>
          </c:tx>
          <c:spPr>
            <a:ln w="25400" cap="rnd">
              <a:noFill/>
              <a:round/>
            </a:ln>
            <a:effectLst/>
          </c:spPr>
          <c:marker>
            <c:symbol val="circle"/>
            <c:size val="10"/>
            <c:spPr>
              <a:solidFill>
                <a:srgbClr val="F18C98"/>
              </a:solidFill>
              <a:ln w="9525">
                <a:noFill/>
              </a:ln>
              <a:effectLst/>
            </c:spPr>
          </c:marker>
          <c:xVal>
            <c:numRef>
              <c:f>Oppsummering!$F$75</c:f>
              <c:numCache>
                <c:formatCode>0.0</c:formatCode>
                <c:ptCount val="1"/>
              </c:numCache>
            </c:numRef>
          </c:xVal>
          <c:yVal>
            <c:numRef>
              <c:f>Oppsummering!$G$75</c:f>
              <c:numCache>
                <c:formatCode>0.0</c:formatCode>
                <c:ptCount val="1"/>
              </c:numCache>
            </c:numRef>
          </c:yVal>
          <c:smooth val="0"/>
          <c:extLst>
            <c:ext xmlns:c16="http://schemas.microsoft.com/office/drawing/2014/chart" uri="{C3380CC4-5D6E-409C-BE32-E72D297353CC}">
              <c16:uniqueId val="{00000001-452D-4E2C-92A1-3EBC589F08F5}"/>
            </c:ext>
          </c:extLst>
        </c:ser>
        <c:ser>
          <c:idx val="3"/>
          <c:order val="2"/>
          <c:tx>
            <c:strRef>
              <c:f>Oppsummering!$E$78</c:f>
              <c:strCache>
                <c:ptCount val="1"/>
              </c:strCache>
            </c:strRef>
          </c:tx>
          <c:spPr>
            <a:ln w="25400" cap="rnd">
              <a:noFill/>
              <a:round/>
            </a:ln>
            <a:effectLst/>
          </c:spPr>
          <c:marker>
            <c:symbol val="circle"/>
            <c:size val="10"/>
            <c:spPr>
              <a:solidFill>
                <a:srgbClr val="00AB84"/>
              </a:solidFill>
              <a:ln w="9525">
                <a:noFill/>
              </a:ln>
              <a:effectLst/>
            </c:spPr>
          </c:marker>
          <c:xVal>
            <c:numRef>
              <c:f>Oppsummering!$F$78</c:f>
              <c:numCache>
                <c:formatCode>0.0</c:formatCode>
                <c:ptCount val="1"/>
              </c:numCache>
            </c:numRef>
          </c:xVal>
          <c:yVal>
            <c:numRef>
              <c:f>Oppsummering!$G$78</c:f>
              <c:numCache>
                <c:formatCode>0.0</c:formatCode>
                <c:ptCount val="1"/>
              </c:numCache>
            </c:numRef>
          </c:yVal>
          <c:smooth val="0"/>
          <c:extLst>
            <c:ext xmlns:c16="http://schemas.microsoft.com/office/drawing/2014/chart" uri="{C3380CC4-5D6E-409C-BE32-E72D297353CC}">
              <c16:uniqueId val="{00000003-452D-4E2C-92A1-3EBC589F08F5}"/>
            </c:ext>
          </c:extLst>
        </c:ser>
        <c:ser>
          <c:idx val="4"/>
          <c:order val="3"/>
          <c:tx>
            <c:strRef>
              <c:f>Oppsummering!$E$79</c:f>
              <c:strCache>
                <c:ptCount val="1"/>
              </c:strCache>
            </c:strRef>
          </c:tx>
          <c:spPr>
            <a:ln w="25400" cap="rnd">
              <a:noFill/>
              <a:round/>
            </a:ln>
            <a:effectLst/>
          </c:spPr>
          <c:marker>
            <c:symbol val="circle"/>
            <c:size val="10"/>
            <c:spPr>
              <a:solidFill>
                <a:srgbClr val="66CDB5"/>
              </a:solidFill>
              <a:ln w="9525">
                <a:noFill/>
              </a:ln>
              <a:effectLst/>
            </c:spPr>
          </c:marker>
          <c:xVal>
            <c:numRef>
              <c:f>Oppsummering!$F$79</c:f>
              <c:numCache>
                <c:formatCode>0.0</c:formatCode>
                <c:ptCount val="1"/>
              </c:numCache>
            </c:numRef>
          </c:xVal>
          <c:yVal>
            <c:numRef>
              <c:f>Oppsummering!$G$79</c:f>
              <c:numCache>
                <c:formatCode>0.0</c:formatCode>
                <c:ptCount val="1"/>
              </c:numCache>
            </c:numRef>
          </c:yVal>
          <c:smooth val="0"/>
          <c:extLst>
            <c:ext xmlns:c16="http://schemas.microsoft.com/office/drawing/2014/chart" uri="{C3380CC4-5D6E-409C-BE32-E72D297353CC}">
              <c16:uniqueId val="{00000004-452D-4E2C-92A1-3EBC589F08F5}"/>
            </c:ext>
          </c:extLst>
        </c:ser>
        <c:dLbls>
          <c:showLegendKey val="0"/>
          <c:showVal val="0"/>
          <c:showCatName val="0"/>
          <c:showSerName val="0"/>
          <c:showPercent val="0"/>
          <c:showBubbleSize val="0"/>
        </c:dLbls>
        <c:axId val="1618848976"/>
        <c:axId val="1618844656"/>
      </c:scatterChart>
      <c:valAx>
        <c:axId val="1618848976"/>
        <c:scaling>
          <c:orientation val="minMax"/>
          <c:max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rgbClr val="333333"/>
                    </a:solidFill>
                    <a:latin typeface="Source Sans Pro" panose="020B0503030403020204" pitchFamily="34" charset="0"/>
                    <a:ea typeface="Source Sans Pro" panose="020B0503030403020204" pitchFamily="34" charset="0"/>
                    <a:cs typeface="+mn-cs"/>
                  </a:defRPr>
                </a:pPr>
                <a:r>
                  <a:rPr lang="nb-NO" sz="1200"/>
                  <a:t>Status nå</a:t>
                </a:r>
              </a:p>
            </c:rich>
          </c:tx>
          <c:overlay val="0"/>
          <c:spPr>
            <a:noFill/>
            <a:ln>
              <a:noFill/>
            </a:ln>
            <a:effectLst/>
          </c:spPr>
          <c:txPr>
            <a:bodyPr rot="0" spcFirstLastPara="1" vertOverflow="ellipsis" vert="horz" wrap="square" anchor="ctr" anchorCtr="1"/>
            <a:lstStyle/>
            <a:p>
              <a:pPr>
                <a:defRPr sz="1200" b="0" i="0" u="none" strike="noStrike" kern="1200" baseline="0">
                  <a:solidFill>
                    <a:srgbClr val="333333"/>
                  </a:solidFill>
                  <a:latin typeface="Source Sans Pro" panose="020B0503030403020204" pitchFamily="34" charset="0"/>
                  <a:ea typeface="Source Sans Pro" panose="020B0503030403020204" pitchFamily="34" charset="0"/>
                  <a:cs typeface="+mn-cs"/>
                </a:defRPr>
              </a:pPr>
              <a:endParaRPr lang="nb-NO"/>
            </a:p>
          </c:txPr>
        </c:title>
        <c:numFmt formatCode="0" sourceLinked="0"/>
        <c:majorTickMark val="none"/>
        <c:minorTickMark val="none"/>
        <c:tickLblPos val="nextTo"/>
        <c:spPr>
          <a:noFill/>
          <a:ln w="9525" cap="flat" cmpd="sng" algn="ctr">
            <a:solidFill>
              <a:srgbClr val="E6E6E6"/>
            </a:solidFill>
            <a:round/>
          </a:ln>
          <a:effectLst/>
        </c:spPr>
        <c:txPr>
          <a:bodyPr rot="-60000000" spcFirstLastPara="1" vertOverflow="ellipsis" vert="horz" wrap="square" anchor="ctr" anchorCtr="1"/>
          <a:lstStyle/>
          <a:p>
            <a:pPr>
              <a:defRPr sz="900" b="0" i="0" u="none" strike="noStrike" kern="1200" baseline="0">
                <a:solidFill>
                  <a:srgbClr val="333333"/>
                </a:solidFill>
                <a:latin typeface="Source Sans Pro" panose="020B0503030403020204" pitchFamily="34" charset="0"/>
                <a:ea typeface="Source Sans Pro" panose="020B0503030403020204" pitchFamily="34" charset="0"/>
                <a:cs typeface="+mn-cs"/>
              </a:defRPr>
            </a:pPr>
            <a:endParaRPr lang="nb-NO"/>
          </a:p>
        </c:txPr>
        <c:crossAx val="1618844656"/>
        <c:crosses val="autoZero"/>
        <c:crossBetween val="midCat"/>
        <c:majorUnit val="1"/>
        <c:minorUnit val="1"/>
      </c:valAx>
      <c:valAx>
        <c:axId val="1618844656"/>
        <c:scaling>
          <c:orientation val="minMax"/>
          <c:max val="4"/>
        </c:scaling>
        <c:delete val="0"/>
        <c:axPos val="l"/>
        <c:majorGridlines>
          <c:spPr>
            <a:ln w="9525" cap="flat" cmpd="sng" algn="ctr">
              <a:solidFill>
                <a:srgbClr val="E6E6E6"/>
              </a:solidFill>
              <a:round/>
            </a:ln>
            <a:effectLst/>
          </c:spPr>
        </c:majorGridlines>
        <c:title>
          <c:tx>
            <c:rich>
              <a:bodyPr rot="-5400000" spcFirstLastPara="1" vertOverflow="ellipsis" vert="horz" wrap="square" anchor="ctr" anchorCtr="1"/>
              <a:lstStyle/>
              <a:p>
                <a:pPr>
                  <a:defRPr sz="1200" b="0" i="0" u="none" strike="noStrike" kern="1200" baseline="0">
                    <a:solidFill>
                      <a:srgbClr val="333333"/>
                    </a:solidFill>
                    <a:latin typeface="Source Sans Pro" panose="020B0503030403020204" pitchFamily="34" charset="0"/>
                    <a:ea typeface="Source Sans Pro" panose="020B0503030403020204" pitchFamily="34" charset="0"/>
                    <a:cs typeface="+mn-cs"/>
                  </a:defRPr>
                </a:pPr>
                <a:r>
                  <a:rPr lang="nb-NO" sz="1200"/>
                  <a:t>Ønsket status</a:t>
                </a:r>
                <a:br>
                  <a:rPr lang="nb-NO" sz="1200"/>
                </a:br>
                <a:r>
                  <a:rPr lang="nb-NO" sz="1200"/>
                  <a:t>(ambisjon)</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333333"/>
                  </a:solidFill>
                  <a:latin typeface="Source Sans Pro" panose="020B0503030403020204" pitchFamily="34" charset="0"/>
                  <a:ea typeface="Source Sans Pro" panose="020B0503030403020204" pitchFamily="34" charset="0"/>
                  <a:cs typeface="+mn-cs"/>
                </a:defRPr>
              </a:pPr>
              <a:endParaRPr lang="nb-NO"/>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rgbClr val="333333"/>
                </a:solidFill>
                <a:latin typeface="Source Sans Pro" panose="020B0503030403020204" pitchFamily="34" charset="0"/>
                <a:ea typeface="Source Sans Pro" panose="020B0503030403020204" pitchFamily="34" charset="0"/>
                <a:cs typeface="+mn-cs"/>
              </a:defRPr>
            </a:pPr>
            <a:endParaRPr lang="nb-NO"/>
          </a:p>
        </c:txPr>
        <c:crossAx val="1618848976"/>
        <c:crosses val="autoZero"/>
        <c:crossBetween val="midCat"/>
        <c:majorUnit val="1"/>
        <c:min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3175" cap="flat" cmpd="sng" algn="ctr">
      <a:solidFill>
        <a:srgbClr val="333333"/>
      </a:solidFill>
      <a:round/>
    </a:ln>
    <a:effectLst/>
  </c:spPr>
  <c:txPr>
    <a:bodyPr/>
    <a:lstStyle/>
    <a:p>
      <a:pPr>
        <a:defRPr>
          <a:solidFill>
            <a:srgbClr val="333333"/>
          </a:solidFill>
          <a:latin typeface="Source Sans Pro" panose="020B0503030403020204" pitchFamily="34" charset="0"/>
          <a:ea typeface="Source Sans Pro" panose="020B0503030403020204" pitchFamily="34" charset="0"/>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nav_Heatmap"/><Relationship Id="rId3" Type="http://schemas.openxmlformats.org/officeDocument/2006/relationships/image" Target="../media/image2.svg"/><Relationship Id="rId7" Type="http://schemas.openxmlformats.org/officeDocument/2006/relationships/hyperlink" Target="#nav_SosialB&#230;rekraft"/><Relationship Id="rId12" Type="http://schemas.openxmlformats.org/officeDocument/2006/relationships/image" Target="../media/image8.svg"/><Relationship Id="rId2" Type="http://schemas.openxmlformats.org/officeDocument/2006/relationships/image" Target="../media/image1.png"/><Relationship Id="rId1" Type="http://schemas.openxmlformats.org/officeDocument/2006/relationships/hyperlink" Target="#nav_KlimaOgMilj&#248;"/><Relationship Id="rId6" Type="http://schemas.openxmlformats.org/officeDocument/2006/relationships/image" Target="../media/image4.svg"/><Relationship Id="rId11" Type="http://schemas.openxmlformats.org/officeDocument/2006/relationships/image" Target="../media/image7.png"/><Relationship Id="rId5" Type="http://schemas.openxmlformats.org/officeDocument/2006/relationships/image" Target="../media/image3.png"/><Relationship Id="rId15" Type="http://schemas.openxmlformats.org/officeDocument/2006/relationships/image" Target="../media/image10.svg"/><Relationship Id="rId10" Type="http://schemas.openxmlformats.org/officeDocument/2006/relationships/hyperlink" Target="#nav_StyringOgVirksomhetsstyring"/><Relationship Id="rId4" Type="http://schemas.openxmlformats.org/officeDocument/2006/relationships/hyperlink" Target="#nav_Oppsummering"/><Relationship Id="rId9" Type="http://schemas.openxmlformats.org/officeDocument/2006/relationships/image" Target="../media/image6.svg"/><Relationship Id="rId14"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sv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6.svg"/><Relationship Id="rId1" Type="http://schemas.openxmlformats.org/officeDocument/2006/relationships/image" Target="../media/image5.png"/><Relationship Id="rId6" Type="http://schemas.openxmlformats.org/officeDocument/2006/relationships/image" Target="../media/image14.svg"/><Relationship Id="rId5" Type="http://schemas.openxmlformats.org/officeDocument/2006/relationships/image" Target="../media/image13.png"/><Relationship Id="rId4" Type="http://schemas.openxmlformats.org/officeDocument/2006/relationships/image" Target="../media/image12.svg"/></Relationships>
</file>

<file path=xl/drawings/_rels/drawing4.xml.rels><?xml version="1.0" encoding="UTF-8" standalone="yes"?>
<Relationships xmlns="http://schemas.openxmlformats.org/package/2006/relationships"><Relationship Id="rId2" Type="http://schemas.openxmlformats.org/officeDocument/2006/relationships/image" Target="../media/image8.sv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4.svg"/></Relationships>
</file>

<file path=xl/drawings/_rels/drawing6.xml.rels><?xml version="1.0" encoding="UTF-8" standalone="yes"?>
<Relationships xmlns="http://schemas.openxmlformats.org/package/2006/relationships"><Relationship Id="rId2" Type="http://schemas.openxmlformats.org/officeDocument/2006/relationships/image" Target="../media/image10.sv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hyperlink" Target="#nav_SosialB&#230;rekraft"/><Relationship Id="rId2" Type="http://schemas.openxmlformats.org/officeDocument/2006/relationships/hyperlink" Target="#nav_KlimaOgMilj&#248;"/><Relationship Id="rId1" Type="http://schemas.openxmlformats.org/officeDocument/2006/relationships/hyperlink" Target="#nav_Introduksjon"/><Relationship Id="rId6" Type="http://schemas.openxmlformats.org/officeDocument/2006/relationships/hyperlink" Target="#nav_Heatmap"/><Relationship Id="rId5" Type="http://schemas.openxmlformats.org/officeDocument/2006/relationships/hyperlink" Target="#nav_Oppsummering"/><Relationship Id="rId4" Type="http://schemas.openxmlformats.org/officeDocument/2006/relationships/hyperlink" Target="#nav_StyringOgVirksomhetsstyring"/></Relationships>
</file>

<file path=xl/drawings/_rels/drawing8.xml.rels><?xml version="1.0" encoding="UTF-8" standalone="yes"?>
<Relationships xmlns="http://schemas.openxmlformats.org/package/2006/relationships"><Relationship Id="rId3" Type="http://schemas.openxmlformats.org/officeDocument/2006/relationships/hyperlink" Target="#nav_SosialB&#230;rekraft"/><Relationship Id="rId2" Type="http://schemas.openxmlformats.org/officeDocument/2006/relationships/hyperlink" Target="#nav_KlimaOgMilj&#248;"/><Relationship Id="rId1" Type="http://schemas.openxmlformats.org/officeDocument/2006/relationships/hyperlink" Target="#nav_Introduksjon"/><Relationship Id="rId6" Type="http://schemas.openxmlformats.org/officeDocument/2006/relationships/hyperlink" Target="#nav_Heatmap"/><Relationship Id="rId5" Type="http://schemas.openxmlformats.org/officeDocument/2006/relationships/hyperlink" Target="#nav_Oppsummering"/><Relationship Id="rId4" Type="http://schemas.openxmlformats.org/officeDocument/2006/relationships/hyperlink" Target="#nav_StyringOgVirksomhetsstyring"/></Relationships>
</file>

<file path=xl/drawings/_rels/drawing9.xml.rels><?xml version="1.0" encoding="UTF-8" standalone="yes"?>
<Relationships xmlns="http://schemas.openxmlformats.org/package/2006/relationships"><Relationship Id="rId3" Type="http://schemas.openxmlformats.org/officeDocument/2006/relationships/hyperlink" Target="#nav_SosialB&#230;rekraft"/><Relationship Id="rId2" Type="http://schemas.openxmlformats.org/officeDocument/2006/relationships/hyperlink" Target="#nav_KlimaOgMilj&#248;"/><Relationship Id="rId1" Type="http://schemas.openxmlformats.org/officeDocument/2006/relationships/hyperlink" Target="#nav_Introduksjon"/><Relationship Id="rId6" Type="http://schemas.openxmlformats.org/officeDocument/2006/relationships/hyperlink" Target="#nav_Heatmap"/><Relationship Id="rId5" Type="http://schemas.openxmlformats.org/officeDocument/2006/relationships/hyperlink" Target="#nav_Oppsummering"/><Relationship Id="rId4" Type="http://schemas.openxmlformats.org/officeDocument/2006/relationships/hyperlink" Target="#nav_StyringOgVirksomhetsstyring"/></Relationships>
</file>

<file path=xl/drawings/drawing1.xml><?xml version="1.0" encoding="utf-8"?>
<xdr:wsDr xmlns:xdr="http://schemas.openxmlformats.org/drawingml/2006/spreadsheetDrawing" xmlns:a="http://schemas.openxmlformats.org/drawingml/2006/main">
  <xdr:twoCellAnchor>
    <xdr:from>
      <xdr:col>7</xdr:col>
      <xdr:colOff>0</xdr:colOff>
      <xdr:row>0</xdr:row>
      <xdr:rowOff>133350</xdr:rowOff>
    </xdr:from>
    <xdr:to>
      <xdr:col>7</xdr:col>
      <xdr:colOff>0</xdr:colOff>
      <xdr:row>1</xdr:row>
      <xdr:rowOff>2250</xdr:rowOff>
    </xdr:to>
    <xdr:grpSp>
      <xdr:nvGrpSpPr>
        <xdr:cNvPr id="4" name="Gruppe 3">
          <a:extLst>
            <a:ext uri="{FF2B5EF4-FFF2-40B4-BE49-F238E27FC236}">
              <a16:creationId xmlns:a16="http://schemas.microsoft.com/office/drawing/2014/main" id="{00000000-0008-0000-0000-000004000000}"/>
            </a:ext>
          </a:extLst>
        </xdr:cNvPr>
        <xdr:cNvGrpSpPr>
          <a:grpSpLocks noChangeAspect="1"/>
        </xdr:cNvGrpSpPr>
      </xdr:nvGrpSpPr>
      <xdr:grpSpPr>
        <a:xfrm>
          <a:off x="12420600" y="133350"/>
          <a:ext cx="0" cy="402300"/>
          <a:chOff x="9404350" y="82550"/>
          <a:chExt cx="1421930" cy="377978"/>
        </a:xfrm>
      </xdr:grpSpPr>
      <xdr:sp macro="" textlink="">
        <xdr:nvSpPr>
          <xdr:cNvPr id="5" name="Frihåndsform: figur 4">
            <a:extLst>
              <a:ext uri="{FF2B5EF4-FFF2-40B4-BE49-F238E27FC236}">
                <a16:creationId xmlns:a16="http://schemas.microsoft.com/office/drawing/2014/main" id="{00000000-0008-0000-0000-000005000000}"/>
              </a:ext>
            </a:extLst>
          </xdr:cNvPr>
          <xdr:cNvSpPr/>
        </xdr:nvSpPr>
        <xdr:spPr>
          <a:xfrm>
            <a:off x="9814126" y="89417"/>
            <a:ext cx="307151" cy="102263"/>
          </a:xfrm>
          <a:custGeom>
            <a:avLst/>
            <a:gdLst>
              <a:gd name="connsiteX0" fmla="*/ 0 w 536675"/>
              <a:gd name="connsiteY0" fmla="*/ 0 h 178681"/>
              <a:gd name="connsiteX1" fmla="*/ 536675 w 536675"/>
              <a:gd name="connsiteY1" fmla="*/ 0 h 178681"/>
              <a:gd name="connsiteX2" fmla="*/ 536675 w 536675"/>
              <a:gd name="connsiteY2" fmla="*/ 178681 h 178681"/>
              <a:gd name="connsiteX3" fmla="*/ 0 w 536675"/>
              <a:gd name="connsiteY3" fmla="*/ 178681 h 178681"/>
            </a:gdLst>
            <a:ahLst/>
            <a:cxnLst>
              <a:cxn ang="0">
                <a:pos x="connsiteX0" y="connsiteY0"/>
              </a:cxn>
              <a:cxn ang="0">
                <a:pos x="connsiteX1" y="connsiteY1"/>
              </a:cxn>
              <a:cxn ang="0">
                <a:pos x="connsiteX2" y="connsiteY2"/>
              </a:cxn>
              <a:cxn ang="0">
                <a:pos x="connsiteX3" y="connsiteY3"/>
              </a:cxn>
            </a:cxnLst>
            <a:rect l="l" t="t" r="r" b="b"/>
            <a:pathLst>
              <a:path w="536675" h="178681">
                <a:moveTo>
                  <a:pt x="0" y="0"/>
                </a:moveTo>
                <a:lnTo>
                  <a:pt x="536675" y="0"/>
                </a:lnTo>
                <a:lnTo>
                  <a:pt x="536675" y="178681"/>
                </a:lnTo>
                <a:lnTo>
                  <a:pt x="0" y="178681"/>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6" name="Frihåndsform: figur 5">
            <a:extLst>
              <a:ext uri="{FF2B5EF4-FFF2-40B4-BE49-F238E27FC236}">
                <a16:creationId xmlns:a16="http://schemas.microsoft.com/office/drawing/2014/main" id="{00000000-0008-0000-0000-000006000000}"/>
              </a:ext>
            </a:extLst>
          </xdr:cNvPr>
          <xdr:cNvSpPr/>
        </xdr:nvSpPr>
        <xdr:spPr>
          <a:xfrm>
            <a:off x="9609238" y="345617"/>
            <a:ext cx="512400" cy="102263"/>
          </a:xfrm>
          <a:custGeom>
            <a:avLst/>
            <a:gdLst>
              <a:gd name="connsiteX0" fmla="*/ 895300 w 895300"/>
              <a:gd name="connsiteY0" fmla="*/ 0 h 178681"/>
              <a:gd name="connsiteX1" fmla="*/ 0 w 895300"/>
              <a:gd name="connsiteY1" fmla="*/ 0 h 178681"/>
              <a:gd name="connsiteX2" fmla="*/ 0 w 895300"/>
              <a:gd name="connsiteY2" fmla="*/ 178681 h 178681"/>
              <a:gd name="connsiteX3" fmla="*/ 895300 w 895300"/>
              <a:gd name="connsiteY3" fmla="*/ 178681 h 178681"/>
              <a:gd name="connsiteX4" fmla="*/ 895300 w 895300"/>
              <a:gd name="connsiteY4" fmla="*/ 0 h 17868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95300" h="178681">
                <a:moveTo>
                  <a:pt x="895300" y="0"/>
                </a:moveTo>
                <a:lnTo>
                  <a:pt x="0" y="0"/>
                </a:lnTo>
                <a:lnTo>
                  <a:pt x="0" y="178681"/>
                </a:lnTo>
                <a:lnTo>
                  <a:pt x="895300" y="178681"/>
                </a:lnTo>
                <a:lnTo>
                  <a:pt x="895300" y="0"/>
                </a:lnTo>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7" name="Frihåndsform: figur 6">
            <a:extLst>
              <a:ext uri="{FF2B5EF4-FFF2-40B4-BE49-F238E27FC236}">
                <a16:creationId xmlns:a16="http://schemas.microsoft.com/office/drawing/2014/main" id="{00000000-0008-0000-0000-000007000000}"/>
              </a:ext>
            </a:extLst>
          </xdr:cNvPr>
          <xdr:cNvSpPr/>
        </xdr:nvSpPr>
        <xdr:spPr>
          <a:xfrm>
            <a:off x="9404350" y="217698"/>
            <a:ext cx="716927" cy="102263"/>
          </a:xfrm>
          <a:custGeom>
            <a:avLst/>
            <a:gdLst>
              <a:gd name="connsiteX0" fmla="*/ 0 w 1252663"/>
              <a:gd name="connsiteY0" fmla="*/ 0 h 178681"/>
              <a:gd name="connsiteX1" fmla="*/ 1252663 w 1252663"/>
              <a:gd name="connsiteY1" fmla="*/ 0 h 178681"/>
              <a:gd name="connsiteX2" fmla="*/ 1252663 w 1252663"/>
              <a:gd name="connsiteY2" fmla="*/ 178681 h 178681"/>
              <a:gd name="connsiteX3" fmla="*/ 0 w 1252663"/>
              <a:gd name="connsiteY3" fmla="*/ 178681 h 178681"/>
            </a:gdLst>
            <a:ahLst/>
            <a:cxnLst>
              <a:cxn ang="0">
                <a:pos x="connsiteX0" y="connsiteY0"/>
              </a:cxn>
              <a:cxn ang="0">
                <a:pos x="connsiteX1" y="connsiteY1"/>
              </a:cxn>
              <a:cxn ang="0">
                <a:pos x="connsiteX2" y="connsiteY2"/>
              </a:cxn>
              <a:cxn ang="0">
                <a:pos x="connsiteX3" y="connsiteY3"/>
              </a:cxn>
            </a:cxnLst>
            <a:rect l="l" t="t" r="r" b="b"/>
            <a:pathLst>
              <a:path w="1252663" h="178681">
                <a:moveTo>
                  <a:pt x="0" y="0"/>
                </a:moveTo>
                <a:lnTo>
                  <a:pt x="1252663" y="0"/>
                </a:lnTo>
                <a:lnTo>
                  <a:pt x="1252663" y="178681"/>
                </a:lnTo>
                <a:lnTo>
                  <a:pt x="0" y="178681"/>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8" name="Frihåndsform: figur 7">
            <a:extLst>
              <a:ext uri="{FF2B5EF4-FFF2-40B4-BE49-F238E27FC236}">
                <a16:creationId xmlns:a16="http://schemas.microsoft.com/office/drawing/2014/main" id="{00000000-0008-0000-0000-000008000000}"/>
              </a:ext>
            </a:extLst>
          </xdr:cNvPr>
          <xdr:cNvSpPr/>
        </xdr:nvSpPr>
        <xdr:spPr>
          <a:xfrm>
            <a:off x="10192098" y="87971"/>
            <a:ext cx="216818" cy="366775"/>
          </a:xfrm>
          <a:custGeom>
            <a:avLst/>
            <a:gdLst>
              <a:gd name="connsiteX0" fmla="*/ 302441 w 378838"/>
              <a:gd name="connsiteY0" fmla="*/ 166685 h 640853"/>
              <a:gd name="connsiteX1" fmla="*/ 305598 w 378838"/>
              <a:gd name="connsiteY1" fmla="*/ 236137 h 640853"/>
              <a:gd name="connsiteX2" fmla="*/ 252562 w 378838"/>
              <a:gd name="connsiteY2" fmla="*/ 202042 h 640853"/>
              <a:gd name="connsiteX3" fmla="*/ 187530 w 378838"/>
              <a:gd name="connsiteY3" fmla="*/ 188783 h 640853"/>
              <a:gd name="connsiteX4" fmla="*/ 116183 w 378838"/>
              <a:gd name="connsiteY4" fmla="*/ 204568 h 640853"/>
              <a:gd name="connsiteX5" fmla="*/ 56833 w 378838"/>
              <a:gd name="connsiteY5" fmla="*/ 250028 h 640853"/>
              <a:gd name="connsiteX6" fmla="*/ 15793 w 378838"/>
              <a:gd name="connsiteY6" fmla="*/ 321374 h 640853"/>
              <a:gd name="connsiteX7" fmla="*/ 9 w 378838"/>
              <a:gd name="connsiteY7" fmla="*/ 415450 h 640853"/>
              <a:gd name="connsiteX8" fmla="*/ 48626 w 378838"/>
              <a:gd name="connsiteY8" fmla="*/ 582135 h 640853"/>
              <a:gd name="connsiteX9" fmla="*/ 178690 w 378838"/>
              <a:gd name="connsiteY9" fmla="*/ 640854 h 640853"/>
              <a:gd name="connsiteX10" fmla="*/ 250037 w 378838"/>
              <a:gd name="connsiteY10" fmla="*/ 622543 h 640853"/>
              <a:gd name="connsiteX11" fmla="*/ 308755 w 378838"/>
              <a:gd name="connsiteY11" fmla="*/ 580241 h 640853"/>
              <a:gd name="connsiteX12" fmla="*/ 309386 w 378838"/>
              <a:gd name="connsiteY12" fmla="*/ 580241 h 640853"/>
              <a:gd name="connsiteX13" fmla="*/ 315700 w 378838"/>
              <a:gd name="connsiteY13" fmla="*/ 630120 h 640853"/>
              <a:gd name="connsiteX14" fmla="*/ 378838 w 378838"/>
              <a:gd name="connsiteY14" fmla="*/ 630120 h 640853"/>
              <a:gd name="connsiteX15" fmla="*/ 378838 w 378838"/>
              <a:gd name="connsiteY15" fmla="*/ 0 h 640853"/>
              <a:gd name="connsiteX16" fmla="*/ 302441 w 378838"/>
              <a:gd name="connsiteY16" fmla="*/ 0 h 640853"/>
              <a:gd name="connsiteX17" fmla="*/ 302441 w 378838"/>
              <a:gd name="connsiteY17" fmla="*/ 166685 h 640853"/>
              <a:gd name="connsiteX18" fmla="*/ 302441 w 378838"/>
              <a:gd name="connsiteY18" fmla="*/ 296750 h 640853"/>
              <a:gd name="connsiteX19" fmla="*/ 302441 w 378838"/>
              <a:gd name="connsiteY19" fmla="*/ 518997 h 640853"/>
              <a:gd name="connsiteX20" fmla="*/ 250668 w 378838"/>
              <a:gd name="connsiteY20" fmla="*/ 562562 h 640853"/>
              <a:gd name="connsiteX21" fmla="*/ 195106 w 378838"/>
              <a:gd name="connsiteY21" fmla="*/ 577084 h 640853"/>
              <a:gd name="connsiteX22" fmla="*/ 109238 w 378838"/>
              <a:gd name="connsiteY22" fmla="*/ 534781 h 640853"/>
              <a:gd name="connsiteX23" fmla="*/ 78931 w 378838"/>
              <a:gd name="connsiteY23" fmla="*/ 414818 h 640853"/>
              <a:gd name="connsiteX24" fmla="*/ 88402 w 378838"/>
              <a:gd name="connsiteY24" fmla="*/ 348523 h 640853"/>
              <a:gd name="connsiteX25" fmla="*/ 114289 w 378838"/>
              <a:gd name="connsiteY25" fmla="*/ 297381 h 640853"/>
              <a:gd name="connsiteX26" fmla="*/ 152804 w 378838"/>
              <a:gd name="connsiteY26" fmla="*/ 264549 h 640853"/>
              <a:gd name="connsiteX27" fmla="*/ 200157 w 378838"/>
              <a:gd name="connsiteY27" fmla="*/ 252553 h 640853"/>
              <a:gd name="connsiteX28" fmla="*/ 251299 w 378838"/>
              <a:gd name="connsiteY28" fmla="*/ 262655 h 640853"/>
              <a:gd name="connsiteX29" fmla="*/ 302441 w 378838"/>
              <a:gd name="connsiteY29" fmla="*/ 296750 h 640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78838" h="640853">
                <a:moveTo>
                  <a:pt x="302441" y="166685"/>
                </a:moveTo>
                <a:lnTo>
                  <a:pt x="305598" y="236137"/>
                </a:lnTo>
                <a:cubicBezTo>
                  <a:pt x="289309" y="222720"/>
                  <a:pt x="271503" y="211273"/>
                  <a:pt x="252562" y="202042"/>
                </a:cubicBezTo>
                <a:cubicBezTo>
                  <a:pt x="232168" y="192805"/>
                  <a:pt x="209943" y="188272"/>
                  <a:pt x="187530" y="188783"/>
                </a:cubicBezTo>
                <a:cubicBezTo>
                  <a:pt x="162906" y="188973"/>
                  <a:pt x="138598" y="194352"/>
                  <a:pt x="116183" y="204568"/>
                </a:cubicBezTo>
                <a:cubicBezTo>
                  <a:pt x="93517" y="215560"/>
                  <a:pt x="73376" y="231023"/>
                  <a:pt x="56833" y="250028"/>
                </a:cubicBezTo>
                <a:cubicBezTo>
                  <a:pt x="38902" y="271084"/>
                  <a:pt x="24949" y="295272"/>
                  <a:pt x="15793" y="321374"/>
                </a:cubicBezTo>
                <a:cubicBezTo>
                  <a:pt x="5060" y="351573"/>
                  <a:pt x="-243" y="383413"/>
                  <a:pt x="9" y="415450"/>
                </a:cubicBezTo>
                <a:cubicBezTo>
                  <a:pt x="9" y="486796"/>
                  <a:pt x="16425" y="542989"/>
                  <a:pt x="48626" y="582135"/>
                </a:cubicBezTo>
                <a:cubicBezTo>
                  <a:pt x="80826" y="621281"/>
                  <a:pt x="124391" y="640854"/>
                  <a:pt x="178690" y="640854"/>
                </a:cubicBezTo>
                <a:cubicBezTo>
                  <a:pt x="203630" y="640854"/>
                  <a:pt x="228190" y="634559"/>
                  <a:pt x="250037" y="622543"/>
                </a:cubicBezTo>
                <a:cubicBezTo>
                  <a:pt x="271314" y="610945"/>
                  <a:pt x="291013" y="596732"/>
                  <a:pt x="308755" y="580241"/>
                </a:cubicBezTo>
                <a:lnTo>
                  <a:pt x="309386" y="580241"/>
                </a:lnTo>
                <a:lnTo>
                  <a:pt x="315700" y="630120"/>
                </a:lnTo>
                <a:lnTo>
                  <a:pt x="378838" y="630120"/>
                </a:lnTo>
                <a:lnTo>
                  <a:pt x="378838" y="0"/>
                </a:lnTo>
                <a:lnTo>
                  <a:pt x="302441" y="0"/>
                </a:lnTo>
                <a:lnTo>
                  <a:pt x="302441" y="166685"/>
                </a:lnTo>
                <a:close/>
                <a:moveTo>
                  <a:pt x="302441" y="296750"/>
                </a:moveTo>
                <a:lnTo>
                  <a:pt x="302441" y="518997"/>
                </a:lnTo>
                <a:cubicBezTo>
                  <a:pt x="287793" y="536385"/>
                  <a:pt x="270304" y="551121"/>
                  <a:pt x="250668" y="562562"/>
                </a:cubicBezTo>
                <a:cubicBezTo>
                  <a:pt x="233683" y="572064"/>
                  <a:pt x="214553" y="577065"/>
                  <a:pt x="195106" y="577084"/>
                </a:cubicBezTo>
                <a:cubicBezTo>
                  <a:pt x="161201" y="578296"/>
                  <a:pt x="128937" y="562410"/>
                  <a:pt x="109238" y="534781"/>
                </a:cubicBezTo>
                <a:cubicBezTo>
                  <a:pt x="89034" y="506369"/>
                  <a:pt x="78931" y="465960"/>
                  <a:pt x="78931" y="414818"/>
                </a:cubicBezTo>
                <a:cubicBezTo>
                  <a:pt x="78616" y="392360"/>
                  <a:pt x="81836" y="369990"/>
                  <a:pt x="88402" y="348523"/>
                </a:cubicBezTo>
                <a:cubicBezTo>
                  <a:pt x="94211" y="330182"/>
                  <a:pt x="102924" y="312907"/>
                  <a:pt x="114289" y="297381"/>
                </a:cubicBezTo>
                <a:cubicBezTo>
                  <a:pt x="124644" y="283800"/>
                  <a:pt x="137777" y="272600"/>
                  <a:pt x="152804" y="264549"/>
                </a:cubicBezTo>
                <a:cubicBezTo>
                  <a:pt x="167388" y="256752"/>
                  <a:pt x="183615" y="252629"/>
                  <a:pt x="200157" y="252553"/>
                </a:cubicBezTo>
                <a:cubicBezTo>
                  <a:pt x="217710" y="252484"/>
                  <a:pt x="235073" y="255918"/>
                  <a:pt x="251299" y="262655"/>
                </a:cubicBezTo>
                <a:cubicBezTo>
                  <a:pt x="269988" y="271311"/>
                  <a:pt x="287225" y="282815"/>
                  <a:pt x="302441" y="296750"/>
                </a:cubicBez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9" name="Frihåndsform: figur 8">
            <a:extLst>
              <a:ext uri="{FF2B5EF4-FFF2-40B4-BE49-F238E27FC236}">
                <a16:creationId xmlns:a16="http://schemas.microsoft.com/office/drawing/2014/main" id="{00000000-0008-0000-0000-000009000000}"/>
              </a:ext>
            </a:extLst>
          </xdr:cNvPr>
          <xdr:cNvSpPr/>
        </xdr:nvSpPr>
        <xdr:spPr>
          <a:xfrm>
            <a:off x="10451195" y="82550"/>
            <a:ext cx="147794" cy="366414"/>
          </a:xfrm>
          <a:custGeom>
            <a:avLst/>
            <a:gdLst>
              <a:gd name="connsiteX0" fmla="*/ 256972 w 258235"/>
              <a:gd name="connsiteY0" fmla="*/ 13892 h 640223"/>
              <a:gd name="connsiteX1" fmla="*/ 223510 w 258235"/>
              <a:gd name="connsiteY1" fmla="*/ 3790 h 640223"/>
              <a:gd name="connsiteX2" fmla="*/ 184995 w 258235"/>
              <a:gd name="connsiteY2" fmla="*/ 1 h 640223"/>
              <a:gd name="connsiteX3" fmla="*/ 89025 w 258235"/>
              <a:gd name="connsiteY3" fmla="*/ 38516 h 640223"/>
              <a:gd name="connsiteX4" fmla="*/ 58087 w 258235"/>
              <a:gd name="connsiteY4" fmla="*/ 143325 h 640223"/>
              <a:gd name="connsiteX5" fmla="*/ 58087 w 258235"/>
              <a:gd name="connsiteY5" fmla="*/ 209621 h 640223"/>
              <a:gd name="connsiteX6" fmla="*/ 0 w 258235"/>
              <a:gd name="connsiteY6" fmla="*/ 214040 h 640223"/>
              <a:gd name="connsiteX7" fmla="*/ 0 w 258235"/>
              <a:gd name="connsiteY7" fmla="*/ 271496 h 640223"/>
              <a:gd name="connsiteX8" fmla="*/ 58087 w 258235"/>
              <a:gd name="connsiteY8" fmla="*/ 271496 h 640223"/>
              <a:gd name="connsiteX9" fmla="*/ 58087 w 258235"/>
              <a:gd name="connsiteY9" fmla="*/ 640224 h 640223"/>
              <a:gd name="connsiteX10" fmla="*/ 133222 w 258235"/>
              <a:gd name="connsiteY10" fmla="*/ 640224 h 640223"/>
              <a:gd name="connsiteX11" fmla="*/ 133222 w 258235"/>
              <a:gd name="connsiteY11" fmla="*/ 271496 h 640223"/>
              <a:gd name="connsiteX12" fmla="*/ 224141 w 258235"/>
              <a:gd name="connsiteY12" fmla="*/ 271496 h 640223"/>
              <a:gd name="connsiteX13" fmla="*/ 224141 w 258235"/>
              <a:gd name="connsiteY13" fmla="*/ 209621 h 640223"/>
              <a:gd name="connsiteX14" fmla="*/ 133222 w 258235"/>
              <a:gd name="connsiteY14" fmla="*/ 209621 h 640223"/>
              <a:gd name="connsiteX15" fmla="*/ 133222 w 258235"/>
              <a:gd name="connsiteY15" fmla="*/ 143325 h 640223"/>
              <a:gd name="connsiteX16" fmla="*/ 191309 w 258235"/>
              <a:gd name="connsiteY16" fmla="*/ 61877 h 640223"/>
              <a:gd name="connsiteX17" fmla="*/ 239294 w 258235"/>
              <a:gd name="connsiteY17" fmla="*/ 72610 h 640223"/>
              <a:gd name="connsiteX18" fmla="*/ 241188 w 258235"/>
              <a:gd name="connsiteY18" fmla="*/ 73242 h 640223"/>
              <a:gd name="connsiteX19" fmla="*/ 258236 w 258235"/>
              <a:gd name="connsiteY19" fmla="*/ 14523 h 6402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58235" h="640223">
                <a:moveTo>
                  <a:pt x="256972" y="13892"/>
                </a:moveTo>
                <a:cubicBezTo>
                  <a:pt x="246176" y="9403"/>
                  <a:pt x="235000" y="6019"/>
                  <a:pt x="223510" y="3790"/>
                </a:cubicBezTo>
                <a:cubicBezTo>
                  <a:pt x="210819" y="1220"/>
                  <a:pt x="197938" y="-49"/>
                  <a:pt x="184995" y="1"/>
                </a:cubicBezTo>
                <a:cubicBezTo>
                  <a:pt x="142061" y="1"/>
                  <a:pt x="109861" y="12629"/>
                  <a:pt x="89025" y="38516"/>
                </a:cubicBezTo>
                <a:cubicBezTo>
                  <a:pt x="68189" y="64402"/>
                  <a:pt x="58087" y="99129"/>
                  <a:pt x="58087" y="143325"/>
                </a:cubicBezTo>
                <a:lnTo>
                  <a:pt x="58087" y="209621"/>
                </a:lnTo>
                <a:lnTo>
                  <a:pt x="0" y="214040"/>
                </a:lnTo>
                <a:lnTo>
                  <a:pt x="0" y="271496"/>
                </a:lnTo>
                <a:lnTo>
                  <a:pt x="58087" y="271496"/>
                </a:lnTo>
                <a:lnTo>
                  <a:pt x="58087" y="640224"/>
                </a:lnTo>
                <a:lnTo>
                  <a:pt x="133222" y="640224"/>
                </a:lnTo>
                <a:lnTo>
                  <a:pt x="133222" y="271496"/>
                </a:lnTo>
                <a:lnTo>
                  <a:pt x="224141" y="271496"/>
                </a:lnTo>
                <a:lnTo>
                  <a:pt x="224141" y="209621"/>
                </a:lnTo>
                <a:lnTo>
                  <a:pt x="133222" y="209621"/>
                </a:lnTo>
                <a:lnTo>
                  <a:pt x="133222" y="143325"/>
                </a:lnTo>
                <a:cubicBezTo>
                  <a:pt x="133222" y="89026"/>
                  <a:pt x="152163" y="61877"/>
                  <a:pt x="191309" y="61877"/>
                </a:cubicBezTo>
                <a:cubicBezTo>
                  <a:pt x="207851" y="62041"/>
                  <a:pt x="224204" y="65697"/>
                  <a:pt x="239294" y="72610"/>
                </a:cubicBezTo>
                <a:lnTo>
                  <a:pt x="241188" y="73242"/>
                </a:lnTo>
                <a:lnTo>
                  <a:pt x="258236" y="14523"/>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10" name="Frihåndsform: figur 9">
            <a:extLst>
              <a:ext uri="{FF2B5EF4-FFF2-40B4-BE49-F238E27FC236}">
                <a16:creationId xmlns:a16="http://schemas.microsoft.com/office/drawing/2014/main" id="{00000000-0008-0000-0000-00000A000000}"/>
              </a:ext>
            </a:extLst>
          </xdr:cNvPr>
          <xdr:cNvSpPr/>
        </xdr:nvSpPr>
        <xdr:spPr>
          <a:xfrm>
            <a:off x="10596459" y="190235"/>
            <a:ext cx="229821" cy="270293"/>
          </a:xfrm>
          <a:custGeom>
            <a:avLst/>
            <a:gdLst>
              <a:gd name="connsiteX0" fmla="*/ 353574 w 401559"/>
              <a:gd name="connsiteY0" fmla="*/ 85237 h 472274"/>
              <a:gd name="connsiteX1" fmla="*/ 401559 w 401559"/>
              <a:gd name="connsiteY1" fmla="*/ 27781 h 472274"/>
              <a:gd name="connsiteX2" fmla="*/ 367465 w 401559"/>
              <a:gd name="connsiteY2" fmla="*/ 0 h 472274"/>
              <a:gd name="connsiteX3" fmla="*/ 323268 w 401559"/>
              <a:gd name="connsiteY3" fmla="*/ 53668 h 472274"/>
              <a:gd name="connsiteX4" fmla="*/ 267075 w 401559"/>
              <a:gd name="connsiteY4" fmla="*/ 21467 h 472274"/>
              <a:gd name="connsiteX5" fmla="*/ 201411 w 401559"/>
              <a:gd name="connsiteY5" fmla="*/ 10102 h 472274"/>
              <a:gd name="connsiteX6" fmla="*/ 61876 w 401559"/>
              <a:gd name="connsiteY6" fmla="*/ 69452 h 472274"/>
              <a:gd name="connsiteX7" fmla="*/ 17679 w 401559"/>
              <a:gd name="connsiteY7" fmla="*/ 140798 h 472274"/>
              <a:gd name="connsiteX8" fmla="*/ 1263 w 401559"/>
              <a:gd name="connsiteY8" fmla="*/ 236768 h 472274"/>
              <a:gd name="connsiteX9" fmla="*/ 13891 w 401559"/>
              <a:gd name="connsiteY9" fmla="*/ 322005 h 472274"/>
              <a:gd name="connsiteX10" fmla="*/ 47985 w 401559"/>
              <a:gd name="connsiteY10" fmla="*/ 387038 h 472274"/>
              <a:gd name="connsiteX11" fmla="*/ 0 w 401559"/>
              <a:gd name="connsiteY11" fmla="*/ 444493 h 472274"/>
              <a:gd name="connsiteX12" fmla="*/ 35357 w 401559"/>
              <a:gd name="connsiteY12" fmla="*/ 472274 h 472274"/>
              <a:gd name="connsiteX13" fmla="*/ 78292 w 401559"/>
              <a:gd name="connsiteY13" fmla="*/ 419238 h 472274"/>
              <a:gd name="connsiteX14" fmla="*/ 200149 w 401559"/>
              <a:gd name="connsiteY14" fmla="*/ 461541 h 472274"/>
              <a:gd name="connsiteX15" fmla="*/ 275915 w 401559"/>
              <a:gd name="connsiteY15" fmla="*/ 446388 h 472274"/>
              <a:gd name="connsiteX16" fmla="*/ 339684 w 401559"/>
              <a:gd name="connsiteY16" fmla="*/ 402191 h 472274"/>
              <a:gd name="connsiteX17" fmla="*/ 383881 w 401559"/>
              <a:gd name="connsiteY17" fmla="*/ 331476 h 472274"/>
              <a:gd name="connsiteX18" fmla="*/ 400297 w 401559"/>
              <a:gd name="connsiteY18" fmla="*/ 236137 h 472274"/>
              <a:gd name="connsiteX19" fmla="*/ 387669 w 401559"/>
              <a:gd name="connsiteY19" fmla="*/ 149638 h 472274"/>
              <a:gd name="connsiteX20" fmla="*/ 353574 w 401559"/>
              <a:gd name="connsiteY20" fmla="*/ 85237 h 472274"/>
              <a:gd name="connsiteX21" fmla="*/ 201411 w 401559"/>
              <a:gd name="connsiteY21" fmla="*/ 71978 h 472274"/>
              <a:gd name="connsiteX22" fmla="*/ 280965 w 401559"/>
              <a:gd name="connsiteY22" fmla="*/ 105441 h 472274"/>
              <a:gd name="connsiteX23" fmla="*/ 95339 w 401559"/>
              <a:gd name="connsiteY23" fmla="*/ 330213 h 472274"/>
              <a:gd name="connsiteX24" fmla="*/ 76397 w 401559"/>
              <a:gd name="connsiteY24" fmla="*/ 233612 h 472274"/>
              <a:gd name="connsiteX25" fmla="*/ 85868 w 401559"/>
              <a:gd name="connsiteY25" fmla="*/ 167948 h 472274"/>
              <a:gd name="connsiteX26" fmla="*/ 111755 w 401559"/>
              <a:gd name="connsiteY26" fmla="*/ 116806 h 472274"/>
              <a:gd name="connsiteX27" fmla="*/ 151532 w 401559"/>
              <a:gd name="connsiteY27" fmla="*/ 83974 h 472274"/>
              <a:gd name="connsiteX28" fmla="*/ 201411 w 401559"/>
              <a:gd name="connsiteY28" fmla="*/ 71978 h 472274"/>
              <a:gd name="connsiteX29" fmla="*/ 201411 w 401559"/>
              <a:gd name="connsiteY29" fmla="*/ 401559 h 472274"/>
              <a:gd name="connsiteX30" fmla="*/ 121857 w 401559"/>
              <a:gd name="connsiteY30" fmla="*/ 368727 h 472274"/>
              <a:gd name="connsiteX31" fmla="*/ 306852 w 401559"/>
              <a:gd name="connsiteY31" fmla="*/ 142692 h 472274"/>
              <a:gd name="connsiteX32" fmla="*/ 326425 w 401559"/>
              <a:gd name="connsiteY32" fmla="*/ 239925 h 472274"/>
              <a:gd name="connsiteX33" fmla="*/ 316955 w 401559"/>
              <a:gd name="connsiteY33" fmla="*/ 305589 h 472274"/>
              <a:gd name="connsiteX34" fmla="*/ 291067 w 401559"/>
              <a:gd name="connsiteY34" fmla="*/ 356731 h 472274"/>
              <a:gd name="connsiteX35" fmla="*/ 251291 w 401559"/>
              <a:gd name="connsiteY35" fmla="*/ 389563 h 472274"/>
              <a:gd name="connsiteX36" fmla="*/ 201411 w 401559"/>
              <a:gd name="connsiteY36" fmla="*/ 401559 h 4722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01559" h="472274">
                <a:moveTo>
                  <a:pt x="353574" y="85237"/>
                </a:moveTo>
                <a:lnTo>
                  <a:pt x="401559" y="27781"/>
                </a:lnTo>
                <a:lnTo>
                  <a:pt x="367465" y="0"/>
                </a:lnTo>
                <a:lnTo>
                  <a:pt x="323268" y="53668"/>
                </a:lnTo>
                <a:cubicBezTo>
                  <a:pt x="306726" y="39493"/>
                  <a:pt x="287658" y="28570"/>
                  <a:pt x="267075" y="21467"/>
                </a:cubicBezTo>
                <a:cubicBezTo>
                  <a:pt x="245987" y="13972"/>
                  <a:pt x="223762" y="10134"/>
                  <a:pt x="201411" y="10102"/>
                </a:cubicBezTo>
                <a:cubicBezTo>
                  <a:pt x="148691" y="9761"/>
                  <a:pt x="98180" y="31241"/>
                  <a:pt x="61876" y="69452"/>
                </a:cubicBezTo>
                <a:cubicBezTo>
                  <a:pt x="42934" y="90338"/>
                  <a:pt x="27907" y="114520"/>
                  <a:pt x="17679" y="140798"/>
                </a:cubicBezTo>
                <a:cubicBezTo>
                  <a:pt x="6314" y="171502"/>
                  <a:pt x="758" y="204038"/>
                  <a:pt x="1263" y="236768"/>
                </a:cubicBezTo>
                <a:cubicBezTo>
                  <a:pt x="884" y="265673"/>
                  <a:pt x="5178" y="294445"/>
                  <a:pt x="13891" y="322005"/>
                </a:cubicBezTo>
                <a:cubicBezTo>
                  <a:pt x="21530" y="345442"/>
                  <a:pt x="33084" y="367427"/>
                  <a:pt x="47985" y="387038"/>
                </a:cubicBezTo>
                <a:lnTo>
                  <a:pt x="0" y="444493"/>
                </a:lnTo>
                <a:lnTo>
                  <a:pt x="35357" y="472274"/>
                </a:lnTo>
                <a:lnTo>
                  <a:pt x="78292" y="419238"/>
                </a:lnTo>
                <a:cubicBezTo>
                  <a:pt x="112702" y="447164"/>
                  <a:pt x="155826" y="462128"/>
                  <a:pt x="200149" y="461541"/>
                </a:cubicBezTo>
                <a:cubicBezTo>
                  <a:pt x="226162" y="461642"/>
                  <a:pt x="251922" y="456490"/>
                  <a:pt x="275915" y="446388"/>
                </a:cubicBezTo>
                <a:cubicBezTo>
                  <a:pt x="300096" y="436355"/>
                  <a:pt x="321816" y="421284"/>
                  <a:pt x="339684" y="402191"/>
                </a:cubicBezTo>
                <a:cubicBezTo>
                  <a:pt x="358752" y="381639"/>
                  <a:pt x="373779" y="357640"/>
                  <a:pt x="383881" y="331476"/>
                </a:cubicBezTo>
                <a:cubicBezTo>
                  <a:pt x="395183" y="300974"/>
                  <a:pt x="400739" y="268653"/>
                  <a:pt x="400297" y="236137"/>
                </a:cubicBezTo>
                <a:cubicBezTo>
                  <a:pt x="400550" y="206828"/>
                  <a:pt x="396256" y="177652"/>
                  <a:pt x="387669" y="149638"/>
                </a:cubicBezTo>
                <a:cubicBezTo>
                  <a:pt x="380030" y="126396"/>
                  <a:pt x="368475" y="104620"/>
                  <a:pt x="353574" y="85237"/>
                </a:cubicBezTo>
                <a:close/>
                <a:moveTo>
                  <a:pt x="201411" y="71978"/>
                </a:moveTo>
                <a:cubicBezTo>
                  <a:pt x="231465" y="71321"/>
                  <a:pt x="260382" y="83488"/>
                  <a:pt x="280965" y="105441"/>
                </a:cubicBezTo>
                <a:lnTo>
                  <a:pt x="95339" y="330213"/>
                </a:lnTo>
                <a:cubicBezTo>
                  <a:pt x="81891" y="299825"/>
                  <a:pt x="75451" y="266822"/>
                  <a:pt x="76397" y="233612"/>
                </a:cubicBezTo>
                <a:cubicBezTo>
                  <a:pt x="76145" y="211362"/>
                  <a:pt x="79302" y="189213"/>
                  <a:pt x="85868" y="167948"/>
                </a:cubicBezTo>
                <a:cubicBezTo>
                  <a:pt x="91362" y="149499"/>
                  <a:pt x="100137" y="132180"/>
                  <a:pt x="111755" y="116806"/>
                </a:cubicBezTo>
                <a:cubicBezTo>
                  <a:pt x="122236" y="102896"/>
                  <a:pt x="135874" y="91651"/>
                  <a:pt x="151532" y="83974"/>
                </a:cubicBezTo>
                <a:cubicBezTo>
                  <a:pt x="166875" y="75797"/>
                  <a:pt x="184048" y="71675"/>
                  <a:pt x="201411" y="71978"/>
                </a:cubicBezTo>
                <a:close/>
                <a:moveTo>
                  <a:pt x="201411" y="401559"/>
                </a:moveTo>
                <a:cubicBezTo>
                  <a:pt x="171547" y="401793"/>
                  <a:pt x="142882" y="389954"/>
                  <a:pt x="121857" y="368727"/>
                </a:cubicBezTo>
                <a:lnTo>
                  <a:pt x="306852" y="142692"/>
                </a:lnTo>
                <a:cubicBezTo>
                  <a:pt x="320743" y="173182"/>
                  <a:pt x="327435" y="206443"/>
                  <a:pt x="326425" y="239925"/>
                </a:cubicBezTo>
                <a:cubicBezTo>
                  <a:pt x="326677" y="262175"/>
                  <a:pt x="323520" y="284324"/>
                  <a:pt x="316955" y="305589"/>
                </a:cubicBezTo>
                <a:cubicBezTo>
                  <a:pt x="311146" y="323931"/>
                  <a:pt x="302432" y="341206"/>
                  <a:pt x="291067" y="356731"/>
                </a:cubicBezTo>
                <a:cubicBezTo>
                  <a:pt x="280271" y="370363"/>
                  <a:pt x="266696" y="381551"/>
                  <a:pt x="251291" y="389563"/>
                </a:cubicBezTo>
                <a:cubicBezTo>
                  <a:pt x="235821" y="397310"/>
                  <a:pt x="218711" y="401414"/>
                  <a:pt x="201411" y="401559"/>
                </a:cubicBez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grpSp>
    <xdr:clientData/>
  </xdr:twoCellAnchor>
  <xdr:twoCellAnchor>
    <xdr:from>
      <xdr:col>1</xdr:col>
      <xdr:colOff>76200</xdr:colOff>
      <xdr:row>10</xdr:row>
      <xdr:rowOff>0</xdr:rowOff>
    </xdr:from>
    <xdr:to>
      <xdr:col>1</xdr:col>
      <xdr:colOff>3632200</xdr:colOff>
      <xdr:row>10</xdr:row>
      <xdr:rowOff>2135011</xdr:rowOff>
    </xdr:to>
    <xdr:grpSp>
      <xdr:nvGrpSpPr>
        <xdr:cNvPr id="61" name="Gruppe 60">
          <a:hlinkClick xmlns:r="http://schemas.openxmlformats.org/officeDocument/2006/relationships" r:id="rId1"/>
          <a:extLst>
            <a:ext uri="{FF2B5EF4-FFF2-40B4-BE49-F238E27FC236}">
              <a16:creationId xmlns:a16="http://schemas.microsoft.com/office/drawing/2014/main" id="{00000000-0008-0000-0000-00003D000000}"/>
            </a:ext>
            <a:ext uri="{C183D7F6-B498-43B3-948B-1728B52AA6E4}">
              <adec:decorative xmlns:adec="http://schemas.microsoft.com/office/drawing/2017/decorative" val="1"/>
            </a:ext>
          </a:extLst>
        </xdr:cNvPr>
        <xdr:cNvGrpSpPr/>
      </xdr:nvGrpSpPr>
      <xdr:grpSpPr>
        <a:xfrm>
          <a:off x="76200" y="5003800"/>
          <a:ext cx="3556000" cy="2135011"/>
          <a:chOff x="260350" y="4845050"/>
          <a:chExt cx="3556000" cy="2133600"/>
        </a:xfrm>
      </xdr:grpSpPr>
      <xdr:sp macro="" textlink="">
        <xdr:nvSpPr>
          <xdr:cNvPr id="12" name="Rektangel: avrundede hjørner 11">
            <a:extLst>
              <a:ext uri="{FF2B5EF4-FFF2-40B4-BE49-F238E27FC236}">
                <a16:creationId xmlns:a16="http://schemas.microsoft.com/office/drawing/2014/main" id="{00000000-0008-0000-0000-00000C000000}"/>
              </a:ext>
            </a:extLst>
          </xdr:cNvPr>
          <xdr:cNvSpPr/>
        </xdr:nvSpPr>
        <xdr:spPr>
          <a:xfrm>
            <a:off x="260350" y="4845050"/>
            <a:ext cx="3556000" cy="2133600"/>
          </a:xfrm>
          <a:prstGeom prst="roundRect">
            <a:avLst>
              <a:gd name="adj" fmla="val 5655"/>
            </a:avLst>
          </a:prstGeom>
          <a:solidFill>
            <a:srgbClr val="E5F5F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b"/>
          <a:lstStyle/>
          <a:p>
            <a:pPr algn="ctr"/>
            <a:r>
              <a:rPr lang="nb-NO" sz="1800" b="1">
                <a:solidFill>
                  <a:srgbClr val="012A4C"/>
                </a:solidFill>
                <a:latin typeface="Source Sans Pro" panose="020B0503030403020204" pitchFamily="34" charset="0"/>
                <a:ea typeface="Source Sans Pro" panose="020B0503030403020204" pitchFamily="34" charset="0"/>
              </a:rPr>
              <a:t>Klima og miljø</a:t>
            </a:r>
          </a:p>
        </xdr:txBody>
      </xdr:sp>
      <xdr:pic>
        <xdr:nvPicPr>
          <xdr:cNvPr id="11" name="Grafikk 23">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358900" y="5118100"/>
            <a:ext cx="1471858" cy="1080000"/>
          </a:xfrm>
          <a:prstGeom prst="rect">
            <a:avLst/>
          </a:prstGeom>
        </xdr:spPr>
      </xdr:pic>
      <xdr:grpSp>
        <xdr:nvGrpSpPr>
          <xdr:cNvPr id="13" name="Grafikk 2">
            <a:extLst>
              <a:ext uri="{FF2B5EF4-FFF2-40B4-BE49-F238E27FC236}">
                <a16:creationId xmlns:a16="http://schemas.microsoft.com/office/drawing/2014/main" id="{00000000-0008-0000-0000-00000D000000}"/>
              </a:ext>
            </a:extLst>
          </xdr:cNvPr>
          <xdr:cNvGrpSpPr>
            <a:grpSpLocks noChangeAspect="1"/>
          </xdr:cNvGrpSpPr>
        </xdr:nvGrpSpPr>
        <xdr:grpSpPr>
          <a:xfrm>
            <a:off x="3384550" y="6616700"/>
            <a:ext cx="252000" cy="252000"/>
            <a:chOff x="5334424" y="4503492"/>
            <a:chExt cx="481807" cy="481807"/>
          </a:xfrm>
          <a:solidFill>
            <a:srgbClr val="012A4C"/>
          </a:solidFill>
        </xdr:grpSpPr>
        <xdr:sp macro="" textlink="">
          <xdr:nvSpPr>
            <xdr:cNvPr id="14" name="Frihåndsform: figur 13">
              <a:extLst>
                <a:ext uri="{FF2B5EF4-FFF2-40B4-BE49-F238E27FC236}">
                  <a16:creationId xmlns:a16="http://schemas.microsoft.com/office/drawing/2014/main" id="{00000000-0008-0000-0000-00000E000000}"/>
                </a:ext>
              </a:extLst>
            </xdr:cNvPr>
            <xdr:cNvSpPr/>
          </xdr:nvSpPr>
          <xdr:spPr>
            <a:xfrm>
              <a:off x="5334424" y="4503492"/>
              <a:ext cx="481807" cy="481807"/>
            </a:xfrm>
            <a:custGeom>
              <a:avLst/>
              <a:gdLst>
                <a:gd name="connsiteX0" fmla="*/ 411262 w 481807"/>
                <a:gd name="connsiteY0" fmla="*/ 70546 h 481807"/>
                <a:gd name="connsiteX1" fmla="*/ 240903 w 481807"/>
                <a:gd name="connsiteY1" fmla="*/ 0 h 481807"/>
                <a:gd name="connsiteX2" fmla="*/ 70546 w 481807"/>
                <a:gd name="connsiteY2" fmla="*/ 70546 h 481807"/>
                <a:gd name="connsiteX3" fmla="*/ 0 w 481807"/>
                <a:gd name="connsiteY3" fmla="*/ 240903 h 481807"/>
                <a:gd name="connsiteX4" fmla="*/ 70546 w 481807"/>
                <a:gd name="connsiteY4" fmla="*/ 411262 h 481807"/>
                <a:gd name="connsiteX5" fmla="*/ 240903 w 481807"/>
                <a:gd name="connsiteY5" fmla="*/ 481807 h 481807"/>
                <a:gd name="connsiteX6" fmla="*/ 411262 w 481807"/>
                <a:gd name="connsiteY6" fmla="*/ 411262 h 481807"/>
                <a:gd name="connsiteX7" fmla="*/ 481807 w 481807"/>
                <a:gd name="connsiteY7" fmla="*/ 240903 h 481807"/>
                <a:gd name="connsiteX8" fmla="*/ 411262 w 481807"/>
                <a:gd name="connsiteY8" fmla="*/ 70546 h 481807"/>
                <a:gd name="connsiteX9" fmla="*/ 240903 w 481807"/>
                <a:gd name="connsiteY9" fmla="*/ 456472 h 481807"/>
                <a:gd name="connsiteX10" fmla="*/ 25335 w 481807"/>
                <a:gd name="connsiteY10" fmla="*/ 240903 h 481807"/>
                <a:gd name="connsiteX11" fmla="*/ 240903 w 481807"/>
                <a:gd name="connsiteY11" fmla="*/ 25335 h 481807"/>
                <a:gd name="connsiteX12" fmla="*/ 456472 w 481807"/>
                <a:gd name="connsiteY12" fmla="*/ 240903 h 481807"/>
                <a:gd name="connsiteX13" fmla="*/ 240903 w 481807"/>
                <a:gd name="connsiteY13" fmla="*/ 456472 h 4818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81807" h="481807">
                  <a:moveTo>
                    <a:pt x="411262" y="70546"/>
                  </a:moveTo>
                  <a:cubicBezTo>
                    <a:pt x="365760" y="25044"/>
                    <a:pt x="305261" y="0"/>
                    <a:pt x="240903" y="0"/>
                  </a:cubicBezTo>
                  <a:cubicBezTo>
                    <a:pt x="176546" y="0"/>
                    <a:pt x="116047" y="25044"/>
                    <a:pt x="70546" y="70546"/>
                  </a:cubicBezTo>
                  <a:cubicBezTo>
                    <a:pt x="24971" y="116047"/>
                    <a:pt x="0" y="176546"/>
                    <a:pt x="0" y="240903"/>
                  </a:cubicBezTo>
                  <a:cubicBezTo>
                    <a:pt x="0" y="305261"/>
                    <a:pt x="25044" y="365760"/>
                    <a:pt x="70546" y="411262"/>
                  </a:cubicBezTo>
                  <a:cubicBezTo>
                    <a:pt x="116047" y="456763"/>
                    <a:pt x="176546" y="481807"/>
                    <a:pt x="240903" y="481807"/>
                  </a:cubicBezTo>
                  <a:cubicBezTo>
                    <a:pt x="305261" y="481807"/>
                    <a:pt x="365760" y="456763"/>
                    <a:pt x="411262" y="411262"/>
                  </a:cubicBezTo>
                  <a:cubicBezTo>
                    <a:pt x="456836" y="365760"/>
                    <a:pt x="481807" y="305261"/>
                    <a:pt x="481807" y="240903"/>
                  </a:cubicBezTo>
                  <a:cubicBezTo>
                    <a:pt x="481807" y="176546"/>
                    <a:pt x="456763" y="116047"/>
                    <a:pt x="411262" y="70546"/>
                  </a:cubicBezTo>
                  <a:moveTo>
                    <a:pt x="240903" y="456472"/>
                  </a:moveTo>
                  <a:cubicBezTo>
                    <a:pt x="122017" y="456472"/>
                    <a:pt x="25335" y="359790"/>
                    <a:pt x="25335" y="240903"/>
                  </a:cubicBezTo>
                  <a:cubicBezTo>
                    <a:pt x="25335" y="122017"/>
                    <a:pt x="122017" y="25335"/>
                    <a:pt x="240903" y="25335"/>
                  </a:cubicBezTo>
                  <a:cubicBezTo>
                    <a:pt x="359790" y="25335"/>
                    <a:pt x="456472" y="122017"/>
                    <a:pt x="456472" y="240903"/>
                  </a:cubicBezTo>
                  <a:cubicBezTo>
                    <a:pt x="456472" y="359790"/>
                    <a:pt x="359790" y="456472"/>
                    <a:pt x="240903" y="456472"/>
                  </a:cubicBezTo>
                </a:path>
              </a:pathLst>
            </a:custGeom>
            <a:grpFill/>
            <a:ln w="727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15" name="Frihåndsform: figur 14">
              <a:extLst>
                <a:ext uri="{FF2B5EF4-FFF2-40B4-BE49-F238E27FC236}">
                  <a16:creationId xmlns:a16="http://schemas.microsoft.com/office/drawing/2014/main" id="{00000000-0008-0000-0000-00000F000000}"/>
                </a:ext>
              </a:extLst>
            </xdr:cNvPr>
            <xdr:cNvSpPr/>
          </xdr:nvSpPr>
          <xdr:spPr>
            <a:xfrm>
              <a:off x="5524584" y="4605052"/>
              <a:ext cx="152157" cy="278979"/>
            </a:xfrm>
            <a:custGeom>
              <a:avLst/>
              <a:gdLst>
                <a:gd name="connsiteX0" fmla="*/ 12668 w 152157"/>
                <a:gd name="connsiteY0" fmla="*/ 278834 h 278979"/>
                <a:gd name="connsiteX1" fmla="*/ 3713 w 152157"/>
                <a:gd name="connsiteY1" fmla="*/ 275121 h 278979"/>
                <a:gd name="connsiteX2" fmla="*/ 3713 w 152157"/>
                <a:gd name="connsiteY2" fmla="*/ 257211 h 278979"/>
                <a:gd name="connsiteX3" fmla="*/ 121508 w 152157"/>
                <a:gd name="connsiteY3" fmla="*/ 139417 h 278979"/>
                <a:gd name="connsiteX4" fmla="*/ 3713 w 152157"/>
                <a:gd name="connsiteY4" fmla="*/ 21622 h 278979"/>
                <a:gd name="connsiteX5" fmla="*/ 3713 w 152157"/>
                <a:gd name="connsiteY5" fmla="*/ 3713 h 278979"/>
                <a:gd name="connsiteX6" fmla="*/ 21622 w 152157"/>
                <a:gd name="connsiteY6" fmla="*/ 3713 h 278979"/>
                <a:gd name="connsiteX7" fmla="*/ 148444 w 152157"/>
                <a:gd name="connsiteY7" fmla="*/ 130535 h 278979"/>
                <a:gd name="connsiteX8" fmla="*/ 148444 w 152157"/>
                <a:gd name="connsiteY8" fmla="*/ 148444 h 278979"/>
                <a:gd name="connsiteX9" fmla="*/ 21622 w 152157"/>
                <a:gd name="connsiteY9" fmla="*/ 275266 h 278979"/>
                <a:gd name="connsiteX10" fmla="*/ 12668 w 152157"/>
                <a:gd name="connsiteY10" fmla="*/ 278979 h 278979"/>
                <a:gd name="connsiteX11" fmla="*/ 12668 w 152157"/>
                <a:gd name="connsiteY11" fmla="*/ 278979 h 2789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52157" h="278979">
                  <a:moveTo>
                    <a:pt x="12668" y="278834"/>
                  </a:moveTo>
                  <a:cubicBezTo>
                    <a:pt x="9392" y="278834"/>
                    <a:pt x="6188" y="277596"/>
                    <a:pt x="3713" y="275121"/>
                  </a:cubicBezTo>
                  <a:cubicBezTo>
                    <a:pt x="-1238" y="270170"/>
                    <a:pt x="-1238" y="262162"/>
                    <a:pt x="3713" y="257211"/>
                  </a:cubicBezTo>
                  <a:lnTo>
                    <a:pt x="121508" y="139417"/>
                  </a:lnTo>
                  <a:lnTo>
                    <a:pt x="3713" y="21622"/>
                  </a:lnTo>
                  <a:cubicBezTo>
                    <a:pt x="-1238" y="16672"/>
                    <a:pt x="-1238" y="8591"/>
                    <a:pt x="3713" y="3713"/>
                  </a:cubicBezTo>
                  <a:cubicBezTo>
                    <a:pt x="8664" y="-1238"/>
                    <a:pt x="16672" y="-1238"/>
                    <a:pt x="21622" y="3713"/>
                  </a:cubicBezTo>
                  <a:lnTo>
                    <a:pt x="148444" y="130535"/>
                  </a:lnTo>
                  <a:cubicBezTo>
                    <a:pt x="153395" y="135486"/>
                    <a:pt x="153395" y="143494"/>
                    <a:pt x="148444" y="148444"/>
                  </a:cubicBezTo>
                  <a:lnTo>
                    <a:pt x="21622" y="275266"/>
                  </a:lnTo>
                  <a:cubicBezTo>
                    <a:pt x="19147" y="277742"/>
                    <a:pt x="15871" y="278979"/>
                    <a:pt x="12668" y="278979"/>
                  </a:cubicBezTo>
                  <a:lnTo>
                    <a:pt x="12668" y="278979"/>
                  </a:lnTo>
                  <a:close/>
                </a:path>
              </a:pathLst>
            </a:custGeom>
            <a:grpFill/>
            <a:ln w="727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grpSp>
    </xdr:grpSp>
    <xdr:clientData/>
  </xdr:twoCellAnchor>
  <xdr:twoCellAnchor editAs="absolute">
    <xdr:from>
      <xdr:col>1</xdr:col>
      <xdr:colOff>210961</xdr:colOff>
      <xdr:row>12</xdr:row>
      <xdr:rowOff>95251</xdr:rowOff>
    </xdr:from>
    <xdr:to>
      <xdr:col>1</xdr:col>
      <xdr:colOff>3766961</xdr:colOff>
      <xdr:row>13</xdr:row>
      <xdr:rowOff>2046112</xdr:rowOff>
    </xdr:to>
    <xdr:grpSp>
      <xdr:nvGrpSpPr>
        <xdr:cNvPr id="26" name="Gruppe 25">
          <a:hlinkClick xmlns:r="http://schemas.openxmlformats.org/officeDocument/2006/relationships" r:id="rId4"/>
          <a:extLst>
            <a:ext uri="{FF2B5EF4-FFF2-40B4-BE49-F238E27FC236}">
              <a16:creationId xmlns:a16="http://schemas.microsoft.com/office/drawing/2014/main" id="{00000000-0008-0000-0000-00001A000000}"/>
            </a:ext>
            <a:ext uri="{C183D7F6-B498-43B3-948B-1728B52AA6E4}">
              <adec:decorative xmlns:adec="http://schemas.microsoft.com/office/drawing/2017/decorative" val="1"/>
            </a:ext>
          </a:extLst>
        </xdr:cNvPr>
        <xdr:cNvGrpSpPr>
          <a:grpSpLocks noChangeAspect="1"/>
        </xdr:cNvGrpSpPr>
      </xdr:nvGrpSpPr>
      <xdr:grpSpPr>
        <a:xfrm>
          <a:off x="210961" y="7683501"/>
          <a:ext cx="3556000" cy="2135011"/>
          <a:chOff x="184150" y="6915150"/>
          <a:chExt cx="3556000" cy="2133600"/>
        </a:xfrm>
      </xdr:grpSpPr>
      <xdr:grpSp>
        <xdr:nvGrpSpPr>
          <xdr:cNvPr id="19" name="Gruppe 18">
            <a:extLst>
              <a:ext uri="{FF2B5EF4-FFF2-40B4-BE49-F238E27FC236}">
                <a16:creationId xmlns:a16="http://schemas.microsoft.com/office/drawing/2014/main" id="{00000000-0008-0000-0000-000013000000}"/>
              </a:ext>
            </a:extLst>
          </xdr:cNvPr>
          <xdr:cNvGrpSpPr>
            <a:grpSpLocks noChangeAspect="1"/>
          </xdr:cNvGrpSpPr>
        </xdr:nvGrpSpPr>
        <xdr:grpSpPr>
          <a:xfrm>
            <a:off x="184150" y="6915150"/>
            <a:ext cx="3556000" cy="2133600"/>
            <a:chOff x="3092450" y="2978150"/>
            <a:chExt cx="3556000" cy="2133600"/>
          </a:xfrm>
        </xdr:grpSpPr>
        <xdr:sp macro="" textlink="">
          <xdr:nvSpPr>
            <xdr:cNvPr id="20" name="Rektangel: avrundede hjørner 19">
              <a:extLst>
                <a:ext uri="{FF2B5EF4-FFF2-40B4-BE49-F238E27FC236}">
                  <a16:creationId xmlns:a16="http://schemas.microsoft.com/office/drawing/2014/main" id="{00000000-0008-0000-0000-000014000000}"/>
                </a:ext>
              </a:extLst>
            </xdr:cNvPr>
            <xdr:cNvSpPr/>
          </xdr:nvSpPr>
          <xdr:spPr>
            <a:xfrm>
              <a:off x="3092450" y="2978150"/>
              <a:ext cx="3556000" cy="2133600"/>
            </a:xfrm>
            <a:prstGeom prst="roundRect">
              <a:avLst>
                <a:gd name="adj" fmla="val 5655"/>
              </a:avLst>
            </a:prstGeom>
            <a:solidFill>
              <a:srgbClr val="E5F5F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b"/>
            <a:lstStyle/>
            <a:p>
              <a:pPr algn="ctr"/>
              <a:r>
                <a:rPr lang="nb-NO" sz="1800" b="1">
                  <a:solidFill>
                    <a:srgbClr val="012A4C"/>
                  </a:solidFill>
                  <a:latin typeface="Source Sans Pro" panose="020B0503030403020204" pitchFamily="34" charset="0"/>
                  <a:ea typeface="Source Sans Pro" panose="020B0503030403020204" pitchFamily="34" charset="0"/>
                </a:rPr>
                <a:t>Oppsummering</a:t>
              </a:r>
            </a:p>
          </xdr:txBody>
        </xdr:sp>
        <xdr:grpSp>
          <xdr:nvGrpSpPr>
            <xdr:cNvPr id="22" name="Grafikk 2">
              <a:extLst>
                <a:ext uri="{FF2B5EF4-FFF2-40B4-BE49-F238E27FC236}">
                  <a16:creationId xmlns:a16="http://schemas.microsoft.com/office/drawing/2014/main" id="{00000000-0008-0000-0000-000016000000}"/>
                </a:ext>
              </a:extLst>
            </xdr:cNvPr>
            <xdr:cNvGrpSpPr>
              <a:grpSpLocks noChangeAspect="1"/>
            </xdr:cNvGrpSpPr>
          </xdr:nvGrpSpPr>
          <xdr:grpSpPr>
            <a:xfrm>
              <a:off x="6216650" y="4749800"/>
              <a:ext cx="252000" cy="252000"/>
              <a:chOff x="5334424" y="4503492"/>
              <a:chExt cx="481807" cy="481807"/>
            </a:xfrm>
            <a:solidFill>
              <a:srgbClr val="012A4C"/>
            </a:solidFill>
          </xdr:grpSpPr>
          <xdr:sp macro="" textlink="">
            <xdr:nvSpPr>
              <xdr:cNvPr id="23" name="Frihåndsform: figur 22">
                <a:extLst>
                  <a:ext uri="{FF2B5EF4-FFF2-40B4-BE49-F238E27FC236}">
                    <a16:creationId xmlns:a16="http://schemas.microsoft.com/office/drawing/2014/main" id="{00000000-0008-0000-0000-000017000000}"/>
                  </a:ext>
                </a:extLst>
              </xdr:cNvPr>
              <xdr:cNvSpPr/>
            </xdr:nvSpPr>
            <xdr:spPr>
              <a:xfrm>
                <a:off x="5334424" y="4503492"/>
                <a:ext cx="481807" cy="481807"/>
              </a:xfrm>
              <a:custGeom>
                <a:avLst/>
                <a:gdLst>
                  <a:gd name="connsiteX0" fmla="*/ 411262 w 481807"/>
                  <a:gd name="connsiteY0" fmla="*/ 70546 h 481807"/>
                  <a:gd name="connsiteX1" fmla="*/ 240903 w 481807"/>
                  <a:gd name="connsiteY1" fmla="*/ 0 h 481807"/>
                  <a:gd name="connsiteX2" fmla="*/ 70546 w 481807"/>
                  <a:gd name="connsiteY2" fmla="*/ 70546 h 481807"/>
                  <a:gd name="connsiteX3" fmla="*/ 0 w 481807"/>
                  <a:gd name="connsiteY3" fmla="*/ 240903 h 481807"/>
                  <a:gd name="connsiteX4" fmla="*/ 70546 w 481807"/>
                  <a:gd name="connsiteY4" fmla="*/ 411262 h 481807"/>
                  <a:gd name="connsiteX5" fmla="*/ 240903 w 481807"/>
                  <a:gd name="connsiteY5" fmla="*/ 481807 h 481807"/>
                  <a:gd name="connsiteX6" fmla="*/ 411262 w 481807"/>
                  <a:gd name="connsiteY6" fmla="*/ 411262 h 481807"/>
                  <a:gd name="connsiteX7" fmla="*/ 481807 w 481807"/>
                  <a:gd name="connsiteY7" fmla="*/ 240903 h 481807"/>
                  <a:gd name="connsiteX8" fmla="*/ 411262 w 481807"/>
                  <a:gd name="connsiteY8" fmla="*/ 70546 h 481807"/>
                  <a:gd name="connsiteX9" fmla="*/ 240903 w 481807"/>
                  <a:gd name="connsiteY9" fmla="*/ 456472 h 481807"/>
                  <a:gd name="connsiteX10" fmla="*/ 25335 w 481807"/>
                  <a:gd name="connsiteY10" fmla="*/ 240903 h 481807"/>
                  <a:gd name="connsiteX11" fmla="*/ 240903 w 481807"/>
                  <a:gd name="connsiteY11" fmla="*/ 25335 h 481807"/>
                  <a:gd name="connsiteX12" fmla="*/ 456472 w 481807"/>
                  <a:gd name="connsiteY12" fmla="*/ 240903 h 481807"/>
                  <a:gd name="connsiteX13" fmla="*/ 240903 w 481807"/>
                  <a:gd name="connsiteY13" fmla="*/ 456472 h 4818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81807" h="481807">
                    <a:moveTo>
                      <a:pt x="411262" y="70546"/>
                    </a:moveTo>
                    <a:cubicBezTo>
                      <a:pt x="365760" y="25044"/>
                      <a:pt x="305261" y="0"/>
                      <a:pt x="240903" y="0"/>
                    </a:cubicBezTo>
                    <a:cubicBezTo>
                      <a:pt x="176546" y="0"/>
                      <a:pt x="116047" y="25044"/>
                      <a:pt x="70546" y="70546"/>
                    </a:cubicBezTo>
                    <a:cubicBezTo>
                      <a:pt x="24971" y="116047"/>
                      <a:pt x="0" y="176546"/>
                      <a:pt x="0" y="240903"/>
                    </a:cubicBezTo>
                    <a:cubicBezTo>
                      <a:pt x="0" y="305261"/>
                      <a:pt x="25044" y="365760"/>
                      <a:pt x="70546" y="411262"/>
                    </a:cubicBezTo>
                    <a:cubicBezTo>
                      <a:pt x="116047" y="456763"/>
                      <a:pt x="176546" y="481807"/>
                      <a:pt x="240903" y="481807"/>
                    </a:cubicBezTo>
                    <a:cubicBezTo>
                      <a:pt x="305261" y="481807"/>
                      <a:pt x="365760" y="456763"/>
                      <a:pt x="411262" y="411262"/>
                    </a:cubicBezTo>
                    <a:cubicBezTo>
                      <a:pt x="456836" y="365760"/>
                      <a:pt x="481807" y="305261"/>
                      <a:pt x="481807" y="240903"/>
                    </a:cubicBezTo>
                    <a:cubicBezTo>
                      <a:pt x="481807" y="176546"/>
                      <a:pt x="456763" y="116047"/>
                      <a:pt x="411262" y="70546"/>
                    </a:cubicBezTo>
                    <a:moveTo>
                      <a:pt x="240903" y="456472"/>
                    </a:moveTo>
                    <a:cubicBezTo>
                      <a:pt x="122017" y="456472"/>
                      <a:pt x="25335" y="359790"/>
                      <a:pt x="25335" y="240903"/>
                    </a:cubicBezTo>
                    <a:cubicBezTo>
                      <a:pt x="25335" y="122017"/>
                      <a:pt x="122017" y="25335"/>
                      <a:pt x="240903" y="25335"/>
                    </a:cubicBezTo>
                    <a:cubicBezTo>
                      <a:pt x="359790" y="25335"/>
                      <a:pt x="456472" y="122017"/>
                      <a:pt x="456472" y="240903"/>
                    </a:cubicBezTo>
                    <a:cubicBezTo>
                      <a:pt x="456472" y="359790"/>
                      <a:pt x="359790" y="456472"/>
                      <a:pt x="240903" y="456472"/>
                    </a:cubicBezTo>
                  </a:path>
                </a:pathLst>
              </a:custGeom>
              <a:grpFill/>
              <a:ln w="727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24" name="Frihåndsform: figur 23">
                <a:extLst>
                  <a:ext uri="{FF2B5EF4-FFF2-40B4-BE49-F238E27FC236}">
                    <a16:creationId xmlns:a16="http://schemas.microsoft.com/office/drawing/2014/main" id="{00000000-0008-0000-0000-000018000000}"/>
                  </a:ext>
                </a:extLst>
              </xdr:cNvPr>
              <xdr:cNvSpPr/>
            </xdr:nvSpPr>
            <xdr:spPr>
              <a:xfrm>
                <a:off x="5524584" y="4605052"/>
                <a:ext cx="152157" cy="278979"/>
              </a:xfrm>
              <a:custGeom>
                <a:avLst/>
                <a:gdLst>
                  <a:gd name="connsiteX0" fmla="*/ 12668 w 152157"/>
                  <a:gd name="connsiteY0" fmla="*/ 278834 h 278979"/>
                  <a:gd name="connsiteX1" fmla="*/ 3713 w 152157"/>
                  <a:gd name="connsiteY1" fmla="*/ 275121 h 278979"/>
                  <a:gd name="connsiteX2" fmla="*/ 3713 w 152157"/>
                  <a:gd name="connsiteY2" fmla="*/ 257211 h 278979"/>
                  <a:gd name="connsiteX3" fmla="*/ 121508 w 152157"/>
                  <a:gd name="connsiteY3" fmla="*/ 139417 h 278979"/>
                  <a:gd name="connsiteX4" fmla="*/ 3713 w 152157"/>
                  <a:gd name="connsiteY4" fmla="*/ 21622 h 278979"/>
                  <a:gd name="connsiteX5" fmla="*/ 3713 w 152157"/>
                  <a:gd name="connsiteY5" fmla="*/ 3713 h 278979"/>
                  <a:gd name="connsiteX6" fmla="*/ 21622 w 152157"/>
                  <a:gd name="connsiteY6" fmla="*/ 3713 h 278979"/>
                  <a:gd name="connsiteX7" fmla="*/ 148444 w 152157"/>
                  <a:gd name="connsiteY7" fmla="*/ 130535 h 278979"/>
                  <a:gd name="connsiteX8" fmla="*/ 148444 w 152157"/>
                  <a:gd name="connsiteY8" fmla="*/ 148444 h 278979"/>
                  <a:gd name="connsiteX9" fmla="*/ 21622 w 152157"/>
                  <a:gd name="connsiteY9" fmla="*/ 275266 h 278979"/>
                  <a:gd name="connsiteX10" fmla="*/ 12668 w 152157"/>
                  <a:gd name="connsiteY10" fmla="*/ 278979 h 278979"/>
                  <a:gd name="connsiteX11" fmla="*/ 12668 w 152157"/>
                  <a:gd name="connsiteY11" fmla="*/ 278979 h 2789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52157" h="278979">
                    <a:moveTo>
                      <a:pt x="12668" y="278834"/>
                    </a:moveTo>
                    <a:cubicBezTo>
                      <a:pt x="9392" y="278834"/>
                      <a:pt x="6188" y="277596"/>
                      <a:pt x="3713" y="275121"/>
                    </a:cubicBezTo>
                    <a:cubicBezTo>
                      <a:pt x="-1238" y="270170"/>
                      <a:pt x="-1238" y="262162"/>
                      <a:pt x="3713" y="257211"/>
                    </a:cubicBezTo>
                    <a:lnTo>
                      <a:pt x="121508" y="139417"/>
                    </a:lnTo>
                    <a:lnTo>
                      <a:pt x="3713" y="21622"/>
                    </a:lnTo>
                    <a:cubicBezTo>
                      <a:pt x="-1238" y="16672"/>
                      <a:pt x="-1238" y="8591"/>
                      <a:pt x="3713" y="3713"/>
                    </a:cubicBezTo>
                    <a:cubicBezTo>
                      <a:pt x="8664" y="-1238"/>
                      <a:pt x="16672" y="-1238"/>
                      <a:pt x="21622" y="3713"/>
                    </a:cubicBezTo>
                    <a:lnTo>
                      <a:pt x="148444" y="130535"/>
                    </a:lnTo>
                    <a:cubicBezTo>
                      <a:pt x="153395" y="135486"/>
                      <a:pt x="153395" y="143494"/>
                      <a:pt x="148444" y="148444"/>
                    </a:cubicBezTo>
                    <a:lnTo>
                      <a:pt x="21622" y="275266"/>
                    </a:lnTo>
                    <a:cubicBezTo>
                      <a:pt x="19147" y="277742"/>
                      <a:pt x="15871" y="278979"/>
                      <a:pt x="12668" y="278979"/>
                    </a:cubicBezTo>
                    <a:lnTo>
                      <a:pt x="12668" y="278979"/>
                    </a:lnTo>
                    <a:close/>
                  </a:path>
                </a:pathLst>
              </a:custGeom>
              <a:grpFill/>
              <a:ln w="727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grpSp>
      </xdr:grpSp>
      <xdr:pic>
        <xdr:nvPicPr>
          <xdr:cNvPr id="25" name="Grafikk 9">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187400" y="7162791"/>
            <a:ext cx="1528468" cy="1079286"/>
          </a:xfrm>
          <a:prstGeom prst="rect">
            <a:avLst/>
          </a:prstGeom>
        </xdr:spPr>
      </xdr:pic>
    </xdr:grpSp>
    <xdr:clientData/>
  </xdr:twoCellAnchor>
  <xdr:twoCellAnchor>
    <xdr:from>
      <xdr:col>1</xdr:col>
      <xdr:colOff>4070350</xdr:colOff>
      <xdr:row>10</xdr:row>
      <xdr:rowOff>0</xdr:rowOff>
    </xdr:from>
    <xdr:to>
      <xdr:col>1</xdr:col>
      <xdr:colOff>7626350</xdr:colOff>
      <xdr:row>10</xdr:row>
      <xdr:rowOff>2133600</xdr:rowOff>
    </xdr:to>
    <xdr:grpSp>
      <xdr:nvGrpSpPr>
        <xdr:cNvPr id="62" name="Gruppe 61">
          <a:hlinkClick xmlns:r="http://schemas.openxmlformats.org/officeDocument/2006/relationships" r:id="rId7"/>
          <a:extLst>
            <a:ext uri="{FF2B5EF4-FFF2-40B4-BE49-F238E27FC236}">
              <a16:creationId xmlns:a16="http://schemas.microsoft.com/office/drawing/2014/main" id="{00000000-0008-0000-0000-00003E000000}"/>
            </a:ext>
            <a:ext uri="{C183D7F6-B498-43B3-948B-1728B52AA6E4}">
              <adec:decorative xmlns:adec="http://schemas.microsoft.com/office/drawing/2017/decorative" val="1"/>
            </a:ext>
          </a:extLst>
        </xdr:cNvPr>
        <xdr:cNvGrpSpPr/>
      </xdr:nvGrpSpPr>
      <xdr:grpSpPr>
        <a:xfrm>
          <a:off x="4070350" y="5003800"/>
          <a:ext cx="3556000" cy="2133600"/>
          <a:chOff x="3885494" y="4833056"/>
          <a:chExt cx="3556000" cy="2133600"/>
        </a:xfrm>
      </xdr:grpSpPr>
      <xdr:grpSp>
        <xdr:nvGrpSpPr>
          <xdr:cNvPr id="44" name="Gruppe 43">
            <a:extLst>
              <a:ext uri="{FF2B5EF4-FFF2-40B4-BE49-F238E27FC236}">
                <a16:creationId xmlns:a16="http://schemas.microsoft.com/office/drawing/2014/main" id="{00000000-0008-0000-0000-00002C000000}"/>
              </a:ext>
            </a:extLst>
          </xdr:cNvPr>
          <xdr:cNvGrpSpPr>
            <a:grpSpLocks noChangeAspect="1"/>
          </xdr:cNvGrpSpPr>
        </xdr:nvGrpSpPr>
        <xdr:grpSpPr>
          <a:xfrm>
            <a:off x="3885494" y="4833056"/>
            <a:ext cx="3556000" cy="2133600"/>
            <a:chOff x="3155950" y="3009900"/>
            <a:chExt cx="3556000" cy="2133600"/>
          </a:xfrm>
        </xdr:grpSpPr>
        <xdr:sp macro="" textlink="">
          <xdr:nvSpPr>
            <xdr:cNvPr id="45" name="Rektangel: avrundede hjørner 44">
              <a:extLst>
                <a:ext uri="{FF2B5EF4-FFF2-40B4-BE49-F238E27FC236}">
                  <a16:creationId xmlns:a16="http://schemas.microsoft.com/office/drawing/2014/main" id="{00000000-0008-0000-0000-00002D000000}"/>
                </a:ext>
              </a:extLst>
            </xdr:cNvPr>
            <xdr:cNvSpPr/>
          </xdr:nvSpPr>
          <xdr:spPr>
            <a:xfrm>
              <a:off x="3155950" y="3009900"/>
              <a:ext cx="3556000" cy="2133600"/>
            </a:xfrm>
            <a:prstGeom prst="roundRect">
              <a:avLst>
                <a:gd name="adj" fmla="val 5655"/>
              </a:avLst>
            </a:prstGeom>
            <a:solidFill>
              <a:srgbClr val="E5F5F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b"/>
            <a:lstStyle/>
            <a:p>
              <a:pPr algn="ctr"/>
              <a:r>
                <a:rPr lang="nb-NO" sz="1800" b="1">
                  <a:solidFill>
                    <a:srgbClr val="012A4C"/>
                  </a:solidFill>
                  <a:latin typeface="Source Sans Pro" panose="020B0503030403020204" pitchFamily="34" charset="0"/>
                  <a:ea typeface="Source Sans Pro" panose="020B0503030403020204" pitchFamily="34" charset="0"/>
                </a:rPr>
                <a:t>Sosial</a:t>
              </a:r>
              <a:r>
                <a:rPr lang="nb-NO" sz="1800" b="1" baseline="0">
                  <a:solidFill>
                    <a:srgbClr val="012A4C"/>
                  </a:solidFill>
                  <a:latin typeface="Source Sans Pro" panose="020B0503030403020204" pitchFamily="34" charset="0"/>
                  <a:ea typeface="Source Sans Pro" panose="020B0503030403020204" pitchFamily="34" charset="0"/>
                </a:rPr>
                <a:t> bærekraft</a:t>
              </a:r>
              <a:endParaRPr lang="nb-NO" sz="1800" b="1">
                <a:solidFill>
                  <a:srgbClr val="012A4C"/>
                </a:solidFill>
                <a:latin typeface="Source Sans Pro" panose="020B0503030403020204" pitchFamily="34" charset="0"/>
                <a:ea typeface="Source Sans Pro" panose="020B0503030403020204" pitchFamily="34" charset="0"/>
              </a:endParaRPr>
            </a:p>
          </xdr:txBody>
        </xdr:sp>
        <xdr:grpSp>
          <xdr:nvGrpSpPr>
            <xdr:cNvPr id="47" name="Grafikk 2">
              <a:extLst>
                <a:ext uri="{FF2B5EF4-FFF2-40B4-BE49-F238E27FC236}">
                  <a16:creationId xmlns:a16="http://schemas.microsoft.com/office/drawing/2014/main" id="{00000000-0008-0000-0000-00002F000000}"/>
                </a:ext>
              </a:extLst>
            </xdr:cNvPr>
            <xdr:cNvGrpSpPr>
              <a:grpSpLocks noChangeAspect="1"/>
            </xdr:cNvGrpSpPr>
          </xdr:nvGrpSpPr>
          <xdr:grpSpPr>
            <a:xfrm>
              <a:off x="6216650" y="4749800"/>
              <a:ext cx="252000" cy="252000"/>
              <a:chOff x="5334424" y="4503492"/>
              <a:chExt cx="481807" cy="481807"/>
            </a:xfrm>
            <a:solidFill>
              <a:srgbClr val="012A4C"/>
            </a:solidFill>
          </xdr:grpSpPr>
          <xdr:sp macro="" textlink="">
            <xdr:nvSpPr>
              <xdr:cNvPr id="48" name="Frihåndsform: figur 47">
                <a:extLst>
                  <a:ext uri="{FF2B5EF4-FFF2-40B4-BE49-F238E27FC236}">
                    <a16:creationId xmlns:a16="http://schemas.microsoft.com/office/drawing/2014/main" id="{00000000-0008-0000-0000-000030000000}"/>
                  </a:ext>
                </a:extLst>
              </xdr:cNvPr>
              <xdr:cNvSpPr/>
            </xdr:nvSpPr>
            <xdr:spPr>
              <a:xfrm>
                <a:off x="5334424" y="4503492"/>
                <a:ext cx="481807" cy="481807"/>
              </a:xfrm>
              <a:custGeom>
                <a:avLst/>
                <a:gdLst>
                  <a:gd name="connsiteX0" fmla="*/ 411262 w 481807"/>
                  <a:gd name="connsiteY0" fmla="*/ 70546 h 481807"/>
                  <a:gd name="connsiteX1" fmla="*/ 240903 w 481807"/>
                  <a:gd name="connsiteY1" fmla="*/ 0 h 481807"/>
                  <a:gd name="connsiteX2" fmla="*/ 70546 w 481807"/>
                  <a:gd name="connsiteY2" fmla="*/ 70546 h 481807"/>
                  <a:gd name="connsiteX3" fmla="*/ 0 w 481807"/>
                  <a:gd name="connsiteY3" fmla="*/ 240903 h 481807"/>
                  <a:gd name="connsiteX4" fmla="*/ 70546 w 481807"/>
                  <a:gd name="connsiteY4" fmla="*/ 411262 h 481807"/>
                  <a:gd name="connsiteX5" fmla="*/ 240903 w 481807"/>
                  <a:gd name="connsiteY5" fmla="*/ 481807 h 481807"/>
                  <a:gd name="connsiteX6" fmla="*/ 411262 w 481807"/>
                  <a:gd name="connsiteY6" fmla="*/ 411262 h 481807"/>
                  <a:gd name="connsiteX7" fmla="*/ 481807 w 481807"/>
                  <a:gd name="connsiteY7" fmla="*/ 240903 h 481807"/>
                  <a:gd name="connsiteX8" fmla="*/ 411262 w 481807"/>
                  <a:gd name="connsiteY8" fmla="*/ 70546 h 481807"/>
                  <a:gd name="connsiteX9" fmla="*/ 240903 w 481807"/>
                  <a:gd name="connsiteY9" fmla="*/ 456472 h 481807"/>
                  <a:gd name="connsiteX10" fmla="*/ 25335 w 481807"/>
                  <a:gd name="connsiteY10" fmla="*/ 240903 h 481807"/>
                  <a:gd name="connsiteX11" fmla="*/ 240903 w 481807"/>
                  <a:gd name="connsiteY11" fmla="*/ 25335 h 481807"/>
                  <a:gd name="connsiteX12" fmla="*/ 456472 w 481807"/>
                  <a:gd name="connsiteY12" fmla="*/ 240903 h 481807"/>
                  <a:gd name="connsiteX13" fmla="*/ 240903 w 481807"/>
                  <a:gd name="connsiteY13" fmla="*/ 456472 h 4818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81807" h="481807">
                    <a:moveTo>
                      <a:pt x="411262" y="70546"/>
                    </a:moveTo>
                    <a:cubicBezTo>
                      <a:pt x="365760" y="25044"/>
                      <a:pt x="305261" y="0"/>
                      <a:pt x="240903" y="0"/>
                    </a:cubicBezTo>
                    <a:cubicBezTo>
                      <a:pt x="176546" y="0"/>
                      <a:pt x="116047" y="25044"/>
                      <a:pt x="70546" y="70546"/>
                    </a:cubicBezTo>
                    <a:cubicBezTo>
                      <a:pt x="24971" y="116047"/>
                      <a:pt x="0" y="176546"/>
                      <a:pt x="0" y="240903"/>
                    </a:cubicBezTo>
                    <a:cubicBezTo>
                      <a:pt x="0" y="305261"/>
                      <a:pt x="25044" y="365760"/>
                      <a:pt x="70546" y="411262"/>
                    </a:cubicBezTo>
                    <a:cubicBezTo>
                      <a:pt x="116047" y="456763"/>
                      <a:pt x="176546" y="481807"/>
                      <a:pt x="240903" y="481807"/>
                    </a:cubicBezTo>
                    <a:cubicBezTo>
                      <a:pt x="305261" y="481807"/>
                      <a:pt x="365760" y="456763"/>
                      <a:pt x="411262" y="411262"/>
                    </a:cubicBezTo>
                    <a:cubicBezTo>
                      <a:pt x="456836" y="365760"/>
                      <a:pt x="481807" y="305261"/>
                      <a:pt x="481807" y="240903"/>
                    </a:cubicBezTo>
                    <a:cubicBezTo>
                      <a:pt x="481807" y="176546"/>
                      <a:pt x="456763" y="116047"/>
                      <a:pt x="411262" y="70546"/>
                    </a:cubicBezTo>
                    <a:moveTo>
                      <a:pt x="240903" y="456472"/>
                    </a:moveTo>
                    <a:cubicBezTo>
                      <a:pt x="122017" y="456472"/>
                      <a:pt x="25335" y="359790"/>
                      <a:pt x="25335" y="240903"/>
                    </a:cubicBezTo>
                    <a:cubicBezTo>
                      <a:pt x="25335" y="122017"/>
                      <a:pt x="122017" y="25335"/>
                      <a:pt x="240903" y="25335"/>
                    </a:cubicBezTo>
                    <a:cubicBezTo>
                      <a:pt x="359790" y="25335"/>
                      <a:pt x="456472" y="122017"/>
                      <a:pt x="456472" y="240903"/>
                    </a:cubicBezTo>
                    <a:cubicBezTo>
                      <a:pt x="456472" y="359790"/>
                      <a:pt x="359790" y="456472"/>
                      <a:pt x="240903" y="456472"/>
                    </a:cubicBezTo>
                  </a:path>
                </a:pathLst>
              </a:custGeom>
              <a:grpFill/>
              <a:ln w="727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49" name="Frihåndsform: figur 48">
                <a:extLst>
                  <a:ext uri="{FF2B5EF4-FFF2-40B4-BE49-F238E27FC236}">
                    <a16:creationId xmlns:a16="http://schemas.microsoft.com/office/drawing/2014/main" id="{00000000-0008-0000-0000-000031000000}"/>
                  </a:ext>
                </a:extLst>
              </xdr:cNvPr>
              <xdr:cNvSpPr/>
            </xdr:nvSpPr>
            <xdr:spPr>
              <a:xfrm>
                <a:off x="5524584" y="4605052"/>
                <a:ext cx="152157" cy="278979"/>
              </a:xfrm>
              <a:custGeom>
                <a:avLst/>
                <a:gdLst>
                  <a:gd name="connsiteX0" fmla="*/ 12668 w 152157"/>
                  <a:gd name="connsiteY0" fmla="*/ 278834 h 278979"/>
                  <a:gd name="connsiteX1" fmla="*/ 3713 w 152157"/>
                  <a:gd name="connsiteY1" fmla="*/ 275121 h 278979"/>
                  <a:gd name="connsiteX2" fmla="*/ 3713 w 152157"/>
                  <a:gd name="connsiteY2" fmla="*/ 257211 h 278979"/>
                  <a:gd name="connsiteX3" fmla="*/ 121508 w 152157"/>
                  <a:gd name="connsiteY3" fmla="*/ 139417 h 278979"/>
                  <a:gd name="connsiteX4" fmla="*/ 3713 w 152157"/>
                  <a:gd name="connsiteY4" fmla="*/ 21622 h 278979"/>
                  <a:gd name="connsiteX5" fmla="*/ 3713 w 152157"/>
                  <a:gd name="connsiteY5" fmla="*/ 3713 h 278979"/>
                  <a:gd name="connsiteX6" fmla="*/ 21622 w 152157"/>
                  <a:gd name="connsiteY6" fmla="*/ 3713 h 278979"/>
                  <a:gd name="connsiteX7" fmla="*/ 148444 w 152157"/>
                  <a:gd name="connsiteY7" fmla="*/ 130535 h 278979"/>
                  <a:gd name="connsiteX8" fmla="*/ 148444 w 152157"/>
                  <a:gd name="connsiteY8" fmla="*/ 148444 h 278979"/>
                  <a:gd name="connsiteX9" fmla="*/ 21622 w 152157"/>
                  <a:gd name="connsiteY9" fmla="*/ 275266 h 278979"/>
                  <a:gd name="connsiteX10" fmla="*/ 12668 w 152157"/>
                  <a:gd name="connsiteY10" fmla="*/ 278979 h 278979"/>
                  <a:gd name="connsiteX11" fmla="*/ 12668 w 152157"/>
                  <a:gd name="connsiteY11" fmla="*/ 278979 h 2789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52157" h="278979">
                    <a:moveTo>
                      <a:pt x="12668" y="278834"/>
                    </a:moveTo>
                    <a:cubicBezTo>
                      <a:pt x="9392" y="278834"/>
                      <a:pt x="6188" y="277596"/>
                      <a:pt x="3713" y="275121"/>
                    </a:cubicBezTo>
                    <a:cubicBezTo>
                      <a:pt x="-1238" y="270170"/>
                      <a:pt x="-1238" y="262162"/>
                      <a:pt x="3713" y="257211"/>
                    </a:cubicBezTo>
                    <a:lnTo>
                      <a:pt x="121508" y="139417"/>
                    </a:lnTo>
                    <a:lnTo>
                      <a:pt x="3713" y="21622"/>
                    </a:lnTo>
                    <a:cubicBezTo>
                      <a:pt x="-1238" y="16672"/>
                      <a:pt x="-1238" y="8591"/>
                      <a:pt x="3713" y="3713"/>
                    </a:cubicBezTo>
                    <a:cubicBezTo>
                      <a:pt x="8664" y="-1238"/>
                      <a:pt x="16672" y="-1238"/>
                      <a:pt x="21622" y="3713"/>
                    </a:cubicBezTo>
                    <a:lnTo>
                      <a:pt x="148444" y="130535"/>
                    </a:lnTo>
                    <a:cubicBezTo>
                      <a:pt x="153395" y="135486"/>
                      <a:pt x="153395" y="143494"/>
                      <a:pt x="148444" y="148444"/>
                    </a:cubicBezTo>
                    <a:lnTo>
                      <a:pt x="21622" y="275266"/>
                    </a:lnTo>
                    <a:cubicBezTo>
                      <a:pt x="19147" y="277742"/>
                      <a:pt x="15871" y="278979"/>
                      <a:pt x="12668" y="278979"/>
                    </a:cubicBezTo>
                    <a:lnTo>
                      <a:pt x="12668" y="278979"/>
                    </a:lnTo>
                    <a:close/>
                  </a:path>
                </a:pathLst>
              </a:custGeom>
              <a:grpFill/>
              <a:ln w="727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grpSp>
      </xdr:grpSp>
      <xdr:pic>
        <xdr:nvPicPr>
          <xdr:cNvPr id="50" name="Grafikk 20">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5084344" y="5118806"/>
            <a:ext cx="1080000" cy="1080000"/>
          </a:xfrm>
          <a:prstGeom prst="rect">
            <a:avLst/>
          </a:prstGeom>
        </xdr:spPr>
      </xdr:pic>
    </xdr:grpSp>
    <xdr:clientData/>
  </xdr:twoCellAnchor>
  <xdr:twoCellAnchor>
    <xdr:from>
      <xdr:col>1</xdr:col>
      <xdr:colOff>8064500</xdr:colOff>
      <xdr:row>10</xdr:row>
      <xdr:rowOff>0</xdr:rowOff>
    </xdr:from>
    <xdr:to>
      <xdr:col>2</xdr:col>
      <xdr:colOff>0</xdr:colOff>
      <xdr:row>10</xdr:row>
      <xdr:rowOff>2133600</xdr:rowOff>
    </xdr:to>
    <xdr:grpSp>
      <xdr:nvGrpSpPr>
        <xdr:cNvPr id="60" name="Gruppe 59">
          <a:hlinkClick xmlns:r="http://schemas.openxmlformats.org/officeDocument/2006/relationships" r:id="rId10"/>
          <a:extLst>
            <a:ext uri="{FF2B5EF4-FFF2-40B4-BE49-F238E27FC236}">
              <a16:creationId xmlns:a16="http://schemas.microsoft.com/office/drawing/2014/main" id="{00000000-0008-0000-0000-00003C000000}"/>
            </a:ext>
            <a:ext uri="{C183D7F6-B498-43B3-948B-1728B52AA6E4}">
              <adec:decorative xmlns:adec="http://schemas.microsoft.com/office/drawing/2017/decorative" val="1"/>
            </a:ext>
          </a:extLst>
        </xdr:cNvPr>
        <xdr:cNvGrpSpPr/>
      </xdr:nvGrpSpPr>
      <xdr:grpSpPr>
        <a:xfrm>
          <a:off x="8064500" y="5003800"/>
          <a:ext cx="3556000" cy="2133600"/>
          <a:chOff x="7512050" y="4832350"/>
          <a:chExt cx="3556000" cy="2133600"/>
        </a:xfrm>
      </xdr:grpSpPr>
      <xdr:sp macro="" textlink="">
        <xdr:nvSpPr>
          <xdr:cNvPr id="56" name="Rektangel: avrundede hjørner 55">
            <a:extLst>
              <a:ext uri="{FF2B5EF4-FFF2-40B4-BE49-F238E27FC236}">
                <a16:creationId xmlns:a16="http://schemas.microsoft.com/office/drawing/2014/main" id="{00000000-0008-0000-0000-000038000000}"/>
              </a:ext>
            </a:extLst>
          </xdr:cNvPr>
          <xdr:cNvSpPr/>
        </xdr:nvSpPr>
        <xdr:spPr>
          <a:xfrm>
            <a:off x="7512050" y="4832350"/>
            <a:ext cx="3556000" cy="2133600"/>
          </a:xfrm>
          <a:prstGeom prst="roundRect">
            <a:avLst>
              <a:gd name="adj" fmla="val 5655"/>
            </a:avLst>
          </a:prstGeom>
          <a:solidFill>
            <a:srgbClr val="E5F5F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b"/>
          <a:lstStyle/>
          <a:p>
            <a:pPr algn="ctr"/>
            <a:r>
              <a:rPr lang="nb-NO" sz="1800" b="1">
                <a:solidFill>
                  <a:srgbClr val="012A4C"/>
                </a:solidFill>
                <a:latin typeface="Source Sans Pro" panose="020B0503030403020204" pitchFamily="34" charset="0"/>
                <a:ea typeface="Source Sans Pro" panose="020B0503030403020204" pitchFamily="34" charset="0"/>
              </a:rPr>
              <a:t>Styring og</a:t>
            </a:r>
          </a:p>
          <a:p>
            <a:pPr algn="ctr"/>
            <a:r>
              <a:rPr lang="nb-NO" sz="1800" b="1">
                <a:solidFill>
                  <a:srgbClr val="012A4C"/>
                </a:solidFill>
                <a:latin typeface="Source Sans Pro" panose="020B0503030403020204" pitchFamily="34" charset="0"/>
                <a:ea typeface="Source Sans Pro" panose="020B0503030403020204" pitchFamily="34" charset="0"/>
              </a:rPr>
              <a:t>virksomhetsstyring</a:t>
            </a:r>
          </a:p>
        </xdr:txBody>
      </xdr:sp>
      <xdr:grpSp>
        <xdr:nvGrpSpPr>
          <xdr:cNvPr id="57" name="Grafikk 2">
            <a:extLst>
              <a:ext uri="{FF2B5EF4-FFF2-40B4-BE49-F238E27FC236}">
                <a16:creationId xmlns:a16="http://schemas.microsoft.com/office/drawing/2014/main" id="{00000000-0008-0000-0000-000039000000}"/>
              </a:ext>
            </a:extLst>
          </xdr:cNvPr>
          <xdr:cNvGrpSpPr>
            <a:grpSpLocks noChangeAspect="1"/>
          </xdr:cNvGrpSpPr>
        </xdr:nvGrpSpPr>
        <xdr:grpSpPr>
          <a:xfrm>
            <a:off x="10636250" y="6604000"/>
            <a:ext cx="252000" cy="252000"/>
            <a:chOff x="5334424" y="4503492"/>
            <a:chExt cx="481807" cy="481807"/>
          </a:xfrm>
          <a:solidFill>
            <a:srgbClr val="012A4C"/>
          </a:solidFill>
        </xdr:grpSpPr>
        <xdr:sp macro="" textlink="">
          <xdr:nvSpPr>
            <xdr:cNvPr id="58" name="Frihåndsform: figur 57">
              <a:extLst>
                <a:ext uri="{FF2B5EF4-FFF2-40B4-BE49-F238E27FC236}">
                  <a16:creationId xmlns:a16="http://schemas.microsoft.com/office/drawing/2014/main" id="{00000000-0008-0000-0000-00003A000000}"/>
                </a:ext>
              </a:extLst>
            </xdr:cNvPr>
            <xdr:cNvSpPr/>
          </xdr:nvSpPr>
          <xdr:spPr>
            <a:xfrm>
              <a:off x="5334424" y="4503492"/>
              <a:ext cx="481807" cy="481807"/>
            </a:xfrm>
            <a:custGeom>
              <a:avLst/>
              <a:gdLst>
                <a:gd name="connsiteX0" fmla="*/ 411262 w 481807"/>
                <a:gd name="connsiteY0" fmla="*/ 70546 h 481807"/>
                <a:gd name="connsiteX1" fmla="*/ 240903 w 481807"/>
                <a:gd name="connsiteY1" fmla="*/ 0 h 481807"/>
                <a:gd name="connsiteX2" fmla="*/ 70546 w 481807"/>
                <a:gd name="connsiteY2" fmla="*/ 70546 h 481807"/>
                <a:gd name="connsiteX3" fmla="*/ 0 w 481807"/>
                <a:gd name="connsiteY3" fmla="*/ 240903 h 481807"/>
                <a:gd name="connsiteX4" fmla="*/ 70546 w 481807"/>
                <a:gd name="connsiteY4" fmla="*/ 411262 h 481807"/>
                <a:gd name="connsiteX5" fmla="*/ 240903 w 481807"/>
                <a:gd name="connsiteY5" fmla="*/ 481807 h 481807"/>
                <a:gd name="connsiteX6" fmla="*/ 411262 w 481807"/>
                <a:gd name="connsiteY6" fmla="*/ 411262 h 481807"/>
                <a:gd name="connsiteX7" fmla="*/ 481807 w 481807"/>
                <a:gd name="connsiteY7" fmla="*/ 240903 h 481807"/>
                <a:gd name="connsiteX8" fmla="*/ 411262 w 481807"/>
                <a:gd name="connsiteY8" fmla="*/ 70546 h 481807"/>
                <a:gd name="connsiteX9" fmla="*/ 240903 w 481807"/>
                <a:gd name="connsiteY9" fmla="*/ 456472 h 481807"/>
                <a:gd name="connsiteX10" fmla="*/ 25335 w 481807"/>
                <a:gd name="connsiteY10" fmla="*/ 240903 h 481807"/>
                <a:gd name="connsiteX11" fmla="*/ 240903 w 481807"/>
                <a:gd name="connsiteY11" fmla="*/ 25335 h 481807"/>
                <a:gd name="connsiteX12" fmla="*/ 456472 w 481807"/>
                <a:gd name="connsiteY12" fmla="*/ 240903 h 481807"/>
                <a:gd name="connsiteX13" fmla="*/ 240903 w 481807"/>
                <a:gd name="connsiteY13" fmla="*/ 456472 h 4818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81807" h="481807">
                  <a:moveTo>
                    <a:pt x="411262" y="70546"/>
                  </a:moveTo>
                  <a:cubicBezTo>
                    <a:pt x="365760" y="25044"/>
                    <a:pt x="305261" y="0"/>
                    <a:pt x="240903" y="0"/>
                  </a:cubicBezTo>
                  <a:cubicBezTo>
                    <a:pt x="176546" y="0"/>
                    <a:pt x="116047" y="25044"/>
                    <a:pt x="70546" y="70546"/>
                  </a:cubicBezTo>
                  <a:cubicBezTo>
                    <a:pt x="24971" y="116047"/>
                    <a:pt x="0" y="176546"/>
                    <a:pt x="0" y="240903"/>
                  </a:cubicBezTo>
                  <a:cubicBezTo>
                    <a:pt x="0" y="305261"/>
                    <a:pt x="25044" y="365760"/>
                    <a:pt x="70546" y="411262"/>
                  </a:cubicBezTo>
                  <a:cubicBezTo>
                    <a:pt x="116047" y="456763"/>
                    <a:pt x="176546" y="481807"/>
                    <a:pt x="240903" y="481807"/>
                  </a:cubicBezTo>
                  <a:cubicBezTo>
                    <a:pt x="305261" y="481807"/>
                    <a:pt x="365760" y="456763"/>
                    <a:pt x="411262" y="411262"/>
                  </a:cubicBezTo>
                  <a:cubicBezTo>
                    <a:pt x="456836" y="365760"/>
                    <a:pt x="481807" y="305261"/>
                    <a:pt x="481807" y="240903"/>
                  </a:cubicBezTo>
                  <a:cubicBezTo>
                    <a:pt x="481807" y="176546"/>
                    <a:pt x="456763" y="116047"/>
                    <a:pt x="411262" y="70546"/>
                  </a:cubicBezTo>
                  <a:moveTo>
                    <a:pt x="240903" y="456472"/>
                  </a:moveTo>
                  <a:cubicBezTo>
                    <a:pt x="122017" y="456472"/>
                    <a:pt x="25335" y="359790"/>
                    <a:pt x="25335" y="240903"/>
                  </a:cubicBezTo>
                  <a:cubicBezTo>
                    <a:pt x="25335" y="122017"/>
                    <a:pt x="122017" y="25335"/>
                    <a:pt x="240903" y="25335"/>
                  </a:cubicBezTo>
                  <a:cubicBezTo>
                    <a:pt x="359790" y="25335"/>
                    <a:pt x="456472" y="122017"/>
                    <a:pt x="456472" y="240903"/>
                  </a:cubicBezTo>
                  <a:cubicBezTo>
                    <a:pt x="456472" y="359790"/>
                    <a:pt x="359790" y="456472"/>
                    <a:pt x="240903" y="456472"/>
                  </a:cubicBezTo>
                </a:path>
              </a:pathLst>
            </a:custGeom>
            <a:grpFill/>
            <a:ln w="727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59" name="Frihåndsform: figur 58">
              <a:extLst>
                <a:ext uri="{FF2B5EF4-FFF2-40B4-BE49-F238E27FC236}">
                  <a16:creationId xmlns:a16="http://schemas.microsoft.com/office/drawing/2014/main" id="{00000000-0008-0000-0000-00003B000000}"/>
                </a:ext>
              </a:extLst>
            </xdr:cNvPr>
            <xdr:cNvSpPr/>
          </xdr:nvSpPr>
          <xdr:spPr>
            <a:xfrm>
              <a:off x="5524584" y="4605052"/>
              <a:ext cx="152157" cy="278979"/>
            </a:xfrm>
            <a:custGeom>
              <a:avLst/>
              <a:gdLst>
                <a:gd name="connsiteX0" fmla="*/ 12668 w 152157"/>
                <a:gd name="connsiteY0" fmla="*/ 278834 h 278979"/>
                <a:gd name="connsiteX1" fmla="*/ 3713 w 152157"/>
                <a:gd name="connsiteY1" fmla="*/ 275121 h 278979"/>
                <a:gd name="connsiteX2" fmla="*/ 3713 w 152157"/>
                <a:gd name="connsiteY2" fmla="*/ 257211 h 278979"/>
                <a:gd name="connsiteX3" fmla="*/ 121508 w 152157"/>
                <a:gd name="connsiteY3" fmla="*/ 139417 h 278979"/>
                <a:gd name="connsiteX4" fmla="*/ 3713 w 152157"/>
                <a:gd name="connsiteY4" fmla="*/ 21622 h 278979"/>
                <a:gd name="connsiteX5" fmla="*/ 3713 w 152157"/>
                <a:gd name="connsiteY5" fmla="*/ 3713 h 278979"/>
                <a:gd name="connsiteX6" fmla="*/ 21622 w 152157"/>
                <a:gd name="connsiteY6" fmla="*/ 3713 h 278979"/>
                <a:gd name="connsiteX7" fmla="*/ 148444 w 152157"/>
                <a:gd name="connsiteY7" fmla="*/ 130535 h 278979"/>
                <a:gd name="connsiteX8" fmla="*/ 148444 w 152157"/>
                <a:gd name="connsiteY8" fmla="*/ 148444 h 278979"/>
                <a:gd name="connsiteX9" fmla="*/ 21622 w 152157"/>
                <a:gd name="connsiteY9" fmla="*/ 275266 h 278979"/>
                <a:gd name="connsiteX10" fmla="*/ 12668 w 152157"/>
                <a:gd name="connsiteY10" fmla="*/ 278979 h 278979"/>
                <a:gd name="connsiteX11" fmla="*/ 12668 w 152157"/>
                <a:gd name="connsiteY11" fmla="*/ 278979 h 2789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52157" h="278979">
                  <a:moveTo>
                    <a:pt x="12668" y="278834"/>
                  </a:moveTo>
                  <a:cubicBezTo>
                    <a:pt x="9392" y="278834"/>
                    <a:pt x="6188" y="277596"/>
                    <a:pt x="3713" y="275121"/>
                  </a:cubicBezTo>
                  <a:cubicBezTo>
                    <a:pt x="-1238" y="270170"/>
                    <a:pt x="-1238" y="262162"/>
                    <a:pt x="3713" y="257211"/>
                  </a:cubicBezTo>
                  <a:lnTo>
                    <a:pt x="121508" y="139417"/>
                  </a:lnTo>
                  <a:lnTo>
                    <a:pt x="3713" y="21622"/>
                  </a:lnTo>
                  <a:cubicBezTo>
                    <a:pt x="-1238" y="16672"/>
                    <a:pt x="-1238" y="8591"/>
                    <a:pt x="3713" y="3713"/>
                  </a:cubicBezTo>
                  <a:cubicBezTo>
                    <a:pt x="8664" y="-1238"/>
                    <a:pt x="16672" y="-1238"/>
                    <a:pt x="21622" y="3713"/>
                  </a:cubicBezTo>
                  <a:lnTo>
                    <a:pt x="148444" y="130535"/>
                  </a:lnTo>
                  <a:cubicBezTo>
                    <a:pt x="153395" y="135486"/>
                    <a:pt x="153395" y="143494"/>
                    <a:pt x="148444" y="148444"/>
                  </a:cubicBezTo>
                  <a:lnTo>
                    <a:pt x="21622" y="275266"/>
                  </a:lnTo>
                  <a:cubicBezTo>
                    <a:pt x="19147" y="277742"/>
                    <a:pt x="15871" y="278979"/>
                    <a:pt x="12668" y="278979"/>
                  </a:cubicBezTo>
                  <a:lnTo>
                    <a:pt x="12668" y="278979"/>
                  </a:lnTo>
                  <a:close/>
                </a:path>
              </a:pathLst>
            </a:custGeom>
            <a:grpFill/>
            <a:ln w="727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grpSp>
      <xdr:pic>
        <xdr:nvPicPr>
          <xdr:cNvPr id="52" name="Grafikk 27">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8465372" y="5118100"/>
            <a:ext cx="1662056" cy="1080000"/>
          </a:xfrm>
          <a:prstGeom prst="rect">
            <a:avLst/>
          </a:prstGeom>
        </xdr:spPr>
      </xdr:pic>
    </xdr:grpSp>
    <xdr:clientData/>
  </xdr:twoCellAnchor>
  <xdr:twoCellAnchor>
    <xdr:from>
      <xdr:col>1</xdr:col>
      <xdr:colOff>4070350</xdr:colOff>
      <xdr:row>13</xdr:row>
      <xdr:rowOff>82551</xdr:rowOff>
    </xdr:from>
    <xdr:to>
      <xdr:col>1</xdr:col>
      <xdr:colOff>7626350</xdr:colOff>
      <xdr:row>13</xdr:row>
      <xdr:rowOff>2217562</xdr:rowOff>
    </xdr:to>
    <xdr:grpSp>
      <xdr:nvGrpSpPr>
        <xdr:cNvPr id="54" name="Gruppe 53">
          <a:hlinkClick xmlns:r="http://schemas.openxmlformats.org/officeDocument/2006/relationships" r:id="rId13"/>
          <a:extLst>
            <a:ext uri="{FF2B5EF4-FFF2-40B4-BE49-F238E27FC236}">
              <a16:creationId xmlns:a16="http://schemas.microsoft.com/office/drawing/2014/main" id="{8A742042-56C7-6414-3F27-9FB4ECB9DEEE}"/>
            </a:ext>
            <a:ext uri="{C183D7F6-B498-43B3-948B-1728B52AA6E4}">
              <adec:decorative xmlns:adec="http://schemas.microsoft.com/office/drawing/2017/decorative" val="1"/>
            </a:ext>
          </a:extLst>
        </xdr:cNvPr>
        <xdr:cNvGrpSpPr/>
      </xdr:nvGrpSpPr>
      <xdr:grpSpPr>
        <a:xfrm>
          <a:off x="4070350" y="7854951"/>
          <a:ext cx="3556000" cy="2135011"/>
          <a:chOff x="4254500" y="7683501"/>
          <a:chExt cx="3556000" cy="2135011"/>
        </a:xfrm>
      </xdr:grpSpPr>
      <xdr:grpSp>
        <xdr:nvGrpSpPr>
          <xdr:cNvPr id="17" name="Gruppe 16">
            <a:extLst>
              <a:ext uri="{FF2B5EF4-FFF2-40B4-BE49-F238E27FC236}">
                <a16:creationId xmlns:a16="http://schemas.microsoft.com/office/drawing/2014/main" id="{3733A005-85C3-E654-F58C-4A0599490BD8}"/>
              </a:ext>
            </a:extLst>
          </xdr:cNvPr>
          <xdr:cNvGrpSpPr>
            <a:grpSpLocks noChangeAspect="1"/>
          </xdr:cNvGrpSpPr>
        </xdr:nvGrpSpPr>
        <xdr:grpSpPr>
          <a:xfrm>
            <a:off x="4254500" y="7683501"/>
            <a:ext cx="3556000" cy="2135011"/>
            <a:chOff x="3092450" y="2978150"/>
            <a:chExt cx="3556000" cy="2133600"/>
          </a:xfrm>
        </xdr:grpSpPr>
        <xdr:sp macro="" textlink="">
          <xdr:nvSpPr>
            <xdr:cNvPr id="21" name="Rektangel: avrundede hjørner 20">
              <a:extLst>
                <a:ext uri="{FF2B5EF4-FFF2-40B4-BE49-F238E27FC236}">
                  <a16:creationId xmlns:a16="http://schemas.microsoft.com/office/drawing/2014/main" id="{3121366C-2DB7-522D-923F-968A79DE3A73}"/>
                </a:ext>
              </a:extLst>
            </xdr:cNvPr>
            <xdr:cNvSpPr/>
          </xdr:nvSpPr>
          <xdr:spPr>
            <a:xfrm>
              <a:off x="3092450" y="2978150"/>
              <a:ext cx="3556000" cy="2133600"/>
            </a:xfrm>
            <a:prstGeom prst="roundRect">
              <a:avLst>
                <a:gd name="adj" fmla="val 5655"/>
              </a:avLst>
            </a:prstGeom>
            <a:solidFill>
              <a:srgbClr val="E5F5F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b"/>
            <a:lstStyle/>
            <a:p>
              <a:pPr algn="ctr"/>
              <a:r>
                <a:rPr lang="nb-NO" sz="1800" b="1">
                  <a:solidFill>
                    <a:srgbClr val="012A4C"/>
                  </a:solidFill>
                  <a:latin typeface="Source Sans Pro" panose="020B0503030403020204" pitchFamily="34" charset="0"/>
                  <a:ea typeface="Source Sans Pro" panose="020B0503030403020204" pitchFamily="34" charset="0"/>
                </a:rPr>
                <a:t>Detaljert oversikt</a:t>
              </a:r>
            </a:p>
          </xdr:txBody>
        </xdr:sp>
        <xdr:grpSp>
          <xdr:nvGrpSpPr>
            <xdr:cNvPr id="46" name="Grafikk 2">
              <a:extLst>
                <a:ext uri="{FF2B5EF4-FFF2-40B4-BE49-F238E27FC236}">
                  <a16:creationId xmlns:a16="http://schemas.microsoft.com/office/drawing/2014/main" id="{14590534-25A4-BAB6-A9A9-0687985F219A}"/>
                </a:ext>
              </a:extLst>
            </xdr:cNvPr>
            <xdr:cNvGrpSpPr>
              <a:grpSpLocks noChangeAspect="1"/>
            </xdr:cNvGrpSpPr>
          </xdr:nvGrpSpPr>
          <xdr:grpSpPr>
            <a:xfrm>
              <a:off x="6216650" y="4749800"/>
              <a:ext cx="252000" cy="252000"/>
              <a:chOff x="5334424" y="4503492"/>
              <a:chExt cx="481807" cy="481807"/>
            </a:xfrm>
            <a:solidFill>
              <a:srgbClr val="012A4C"/>
            </a:solidFill>
          </xdr:grpSpPr>
          <xdr:sp macro="" textlink="">
            <xdr:nvSpPr>
              <xdr:cNvPr id="51" name="Frihåndsform: figur 50">
                <a:extLst>
                  <a:ext uri="{FF2B5EF4-FFF2-40B4-BE49-F238E27FC236}">
                    <a16:creationId xmlns:a16="http://schemas.microsoft.com/office/drawing/2014/main" id="{CEEF62F1-CE75-2BC3-3107-098AD8A98CA9}"/>
                  </a:ext>
                </a:extLst>
              </xdr:cNvPr>
              <xdr:cNvSpPr/>
            </xdr:nvSpPr>
            <xdr:spPr>
              <a:xfrm>
                <a:off x="5334424" y="4503492"/>
                <a:ext cx="481807" cy="481807"/>
              </a:xfrm>
              <a:custGeom>
                <a:avLst/>
                <a:gdLst>
                  <a:gd name="connsiteX0" fmla="*/ 411262 w 481807"/>
                  <a:gd name="connsiteY0" fmla="*/ 70546 h 481807"/>
                  <a:gd name="connsiteX1" fmla="*/ 240903 w 481807"/>
                  <a:gd name="connsiteY1" fmla="*/ 0 h 481807"/>
                  <a:gd name="connsiteX2" fmla="*/ 70546 w 481807"/>
                  <a:gd name="connsiteY2" fmla="*/ 70546 h 481807"/>
                  <a:gd name="connsiteX3" fmla="*/ 0 w 481807"/>
                  <a:gd name="connsiteY3" fmla="*/ 240903 h 481807"/>
                  <a:gd name="connsiteX4" fmla="*/ 70546 w 481807"/>
                  <a:gd name="connsiteY4" fmla="*/ 411262 h 481807"/>
                  <a:gd name="connsiteX5" fmla="*/ 240903 w 481807"/>
                  <a:gd name="connsiteY5" fmla="*/ 481807 h 481807"/>
                  <a:gd name="connsiteX6" fmla="*/ 411262 w 481807"/>
                  <a:gd name="connsiteY6" fmla="*/ 411262 h 481807"/>
                  <a:gd name="connsiteX7" fmla="*/ 481807 w 481807"/>
                  <a:gd name="connsiteY7" fmla="*/ 240903 h 481807"/>
                  <a:gd name="connsiteX8" fmla="*/ 411262 w 481807"/>
                  <a:gd name="connsiteY8" fmla="*/ 70546 h 481807"/>
                  <a:gd name="connsiteX9" fmla="*/ 240903 w 481807"/>
                  <a:gd name="connsiteY9" fmla="*/ 456472 h 481807"/>
                  <a:gd name="connsiteX10" fmla="*/ 25335 w 481807"/>
                  <a:gd name="connsiteY10" fmla="*/ 240903 h 481807"/>
                  <a:gd name="connsiteX11" fmla="*/ 240903 w 481807"/>
                  <a:gd name="connsiteY11" fmla="*/ 25335 h 481807"/>
                  <a:gd name="connsiteX12" fmla="*/ 456472 w 481807"/>
                  <a:gd name="connsiteY12" fmla="*/ 240903 h 481807"/>
                  <a:gd name="connsiteX13" fmla="*/ 240903 w 481807"/>
                  <a:gd name="connsiteY13" fmla="*/ 456472 h 4818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81807" h="481807">
                    <a:moveTo>
                      <a:pt x="411262" y="70546"/>
                    </a:moveTo>
                    <a:cubicBezTo>
                      <a:pt x="365760" y="25044"/>
                      <a:pt x="305261" y="0"/>
                      <a:pt x="240903" y="0"/>
                    </a:cubicBezTo>
                    <a:cubicBezTo>
                      <a:pt x="176546" y="0"/>
                      <a:pt x="116047" y="25044"/>
                      <a:pt x="70546" y="70546"/>
                    </a:cubicBezTo>
                    <a:cubicBezTo>
                      <a:pt x="24971" y="116047"/>
                      <a:pt x="0" y="176546"/>
                      <a:pt x="0" y="240903"/>
                    </a:cubicBezTo>
                    <a:cubicBezTo>
                      <a:pt x="0" y="305261"/>
                      <a:pt x="25044" y="365760"/>
                      <a:pt x="70546" y="411262"/>
                    </a:cubicBezTo>
                    <a:cubicBezTo>
                      <a:pt x="116047" y="456763"/>
                      <a:pt x="176546" y="481807"/>
                      <a:pt x="240903" y="481807"/>
                    </a:cubicBezTo>
                    <a:cubicBezTo>
                      <a:pt x="305261" y="481807"/>
                      <a:pt x="365760" y="456763"/>
                      <a:pt x="411262" y="411262"/>
                    </a:cubicBezTo>
                    <a:cubicBezTo>
                      <a:pt x="456836" y="365760"/>
                      <a:pt x="481807" y="305261"/>
                      <a:pt x="481807" y="240903"/>
                    </a:cubicBezTo>
                    <a:cubicBezTo>
                      <a:pt x="481807" y="176546"/>
                      <a:pt x="456763" y="116047"/>
                      <a:pt x="411262" y="70546"/>
                    </a:cubicBezTo>
                    <a:moveTo>
                      <a:pt x="240903" y="456472"/>
                    </a:moveTo>
                    <a:cubicBezTo>
                      <a:pt x="122017" y="456472"/>
                      <a:pt x="25335" y="359790"/>
                      <a:pt x="25335" y="240903"/>
                    </a:cubicBezTo>
                    <a:cubicBezTo>
                      <a:pt x="25335" y="122017"/>
                      <a:pt x="122017" y="25335"/>
                      <a:pt x="240903" y="25335"/>
                    </a:cubicBezTo>
                    <a:cubicBezTo>
                      <a:pt x="359790" y="25335"/>
                      <a:pt x="456472" y="122017"/>
                      <a:pt x="456472" y="240903"/>
                    </a:cubicBezTo>
                    <a:cubicBezTo>
                      <a:pt x="456472" y="359790"/>
                      <a:pt x="359790" y="456472"/>
                      <a:pt x="240903" y="456472"/>
                    </a:cubicBezTo>
                  </a:path>
                </a:pathLst>
              </a:custGeom>
              <a:grpFill/>
              <a:ln w="727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53" name="Frihåndsform: figur 52">
                <a:extLst>
                  <a:ext uri="{FF2B5EF4-FFF2-40B4-BE49-F238E27FC236}">
                    <a16:creationId xmlns:a16="http://schemas.microsoft.com/office/drawing/2014/main" id="{702E5769-AE45-1CD5-DD95-87E1F513DF58}"/>
                  </a:ext>
                </a:extLst>
              </xdr:cNvPr>
              <xdr:cNvSpPr/>
            </xdr:nvSpPr>
            <xdr:spPr>
              <a:xfrm>
                <a:off x="5524584" y="4605052"/>
                <a:ext cx="152157" cy="278979"/>
              </a:xfrm>
              <a:custGeom>
                <a:avLst/>
                <a:gdLst>
                  <a:gd name="connsiteX0" fmla="*/ 12668 w 152157"/>
                  <a:gd name="connsiteY0" fmla="*/ 278834 h 278979"/>
                  <a:gd name="connsiteX1" fmla="*/ 3713 w 152157"/>
                  <a:gd name="connsiteY1" fmla="*/ 275121 h 278979"/>
                  <a:gd name="connsiteX2" fmla="*/ 3713 w 152157"/>
                  <a:gd name="connsiteY2" fmla="*/ 257211 h 278979"/>
                  <a:gd name="connsiteX3" fmla="*/ 121508 w 152157"/>
                  <a:gd name="connsiteY3" fmla="*/ 139417 h 278979"/>
                  <a:gd name="connsiteX4" fmla="*/ 3713 w 152157"/>
                  <a:gd name="connsiteY4" fmla="*/ 21622 h 278979"/>
                  <a:gd name="connsiteX5" fmla="*/ 3713 w 152157"/>
                  <a:gd name="connsiteY5" fmla="*/ 3713 h 278979"/>
                  <a:gd name="connsiteX6" fmla="*/ 21622 w 152157"/>
                  <a:gd name="connsiteY6" fmla="*/ 3713 h 278979"/>
                  <a:gd name="connsiteX7" fmla="*/ 148444 w 152157"/>
                  <a:gd name="connsiteY7" fmla="*/ 130535 h 278979"/>
                  <a:gd name="connsiteX8" fmla="*/ 148444 w 152157"/>
                  <a:gd name="connsiteY8" fmla="*/ 148444 h 278979"/>
                  <a:gd name="connsiteX9" fmla="*/ 21622 w 152157"/>
                  <a:gd name="connsiteY9" fmla="*/ 275266 h 278979"/>
                  <a:gd name="connsiteX10" fmla="*/ 12668 w 152157"/>
                  <a:gd name="connsiteY10" fmla="*/ 278979 h 278979"/>
                  <a:gd name="connsiteX11" fmla="*/ 12668 w 152157"/>
                  <a:gd name="connsiteY11" fmla="*/ 278979 h 2789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52157" h="278979">
                    <a:moveTo>
                      <a:pt x="12668" y="278834"/>
                    </a:moveTo>
                    <a:cubicBezTo>
                      <a:pt x="9392" y="278834"/>
                      <a:pt x="6188" y="277596"/>
                      <a:pt x="3713" y="275121"/>
                    </a:cubicBezTo>
                    <a:cubicBezTo>
                      <a:pt x="-1238" y="270170"/>
                      <a:pt x="-1238" y="262162"/>
                      <a:pt x="3713" y="257211"/>
                    </a:cubicBezTo>
                    <a:lnTo>
                      <a:pt x="121508" y="139417"/>
                    </a:lnTo>
                    <a:lnTo>
                      <a:pt x="3713" y="21622"/>
                    </a:lnTo>
                    <a:cubicBezTo>
                      <a:pt x="-1238" y="16672"/>
                      <a:pt x="-1238" y="8591"/>
                      <a:pt x="3713" y="3713"/>
                    </a:cubicBezTo>
                    <a:cubicBezTo>
                      <a:pt x="8664" y="-1238"/>
                      <a:pt x="16672" y="-1238"/>
                      <a:pt x="21622" y="3713"/>
                    </a:cubicBezTo>
                    <a:lnTo>
                      <a:pt x="148444" y="130535"/>
                    </a:lnTo>
                    <a:cubicBezTo>
                      <a:pt x="153395" y="135486"/>
                      <a:pt x="153395" y="143494"/>
                      <a:pt x="148444" y="148444"/>
                    </a:cubicBezTo>
                    <a:lnTo>
                      <a:pt x="21622" y="275266"/>
                    </a:lnTo>
                    <a:cubicBezTo>
                      <a:pt x="19147" y="277742"/>
                      <a:pt x="15871" y="278979"/>
                      <a:pt x="12668" y="278979"/>
                    </a:cubicBezTo>
                    <a:lnTo>
                      <a:pt x="12668" y="278979"/>
                    </a:lnTo>
                    <a:close/>
                  </a:path>
                </a:pathLst>
              </a:custGeom>
              <a:grpFill/>
              <a:ln w="727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grpSp>
      </xdr:grpSp>
      <xdr:pic>
        <xdr:nvPicPr>
          <xdr:cNvPr id="2" name="Grafikk 6">
            <a:extLst>
              <a:ext uri="{FF2B5EF4-FFF2-40B4-BE49-F238E27FC236}">
                <a16:creationId xmlns:a16="http://schemas.microsoft.com/office/drawing/2014/main" id="{CD12997D-776C-44FF-B727-6FAEC9072B32}"/>
              </a:ext>
            </a:extLst>
          </xdr:cNvPr>
          <xdr:cNvPicPr>
            <a:picLocks noChangeAspect="1"/>
          </xdr:cNvPicPr>
        </xdr:nvPicPr>
        <xdr:blipFill rotWithShape="1">
          <a:blip xmlns:r="http://schemas.openxmlformats.org/officeDocument/2006/relationships" r:embed="rId14">
            <a:extLst>
              <a:ext uri="{96DAC541-7B7A-43D3-8B79-37D633B846F1}">
                <asvg:svgBlip xmlns:asvg="http://schemas.microsoft.com/office/drawing/2016/SVG/main" r:embed="rId15"/>
              </a:ext>
            </a:extLst>
          </a:blip>
          <a:srcRect l="6353" t="22481" b="17162"/>
          <a:stretch/>
        </xdr:blipFill>
        <xdr:spPr>
          <a:xfrm>
            <a:off x="5440443" y="7994650"/>
            <a:ext cx="1184115" cy="1080000"/>
          </a:xfrm>
          <a:prstGeom prst="rect">
            <a:avLst/>
          </a:prstGeom>
        </xdr:spPr>
      </xdr:pic>
    </xdr:grpSp>
    <xdr:clientData/>
  </xdr:twoCellAnchor>
  <xdr:twoCellAnchor>
    <xdr:from>
      <xdr:col>1</xdr:col>
      <xdr:colOff>11449049</xdr:colOff>
      <xdr:row>0</xdr:row>
      <xdr:rowOff>133350</xdr:rowOff>
    </xdr:from>
    <xdr:to>
      <xdr:col>2</xdr:col>
      <xdr:colOff>731012</xdr:colOff>
      <xdr:row>0</xdr:row>
      <xdr:rowOff>421350</xdr:rowOff>
    </xdr:to>
    <xdr:grpSp>
      <xdr:nvGrpSpPr>
        <xdr:cNvPr id="41" name="Gruppe 40">
          <a:extLst>
            <a:ext uri="{FF2B5EF4-FFF2-40B4-BE49-F238E27FC236}">
              <a16:creationId xmlns:a16="http://schemas.microsoft.com/office/drawing/2014/main" id="{6A0B9F07-B6B0-4180-B101-75A63ADBEA67}"/>
            </a:ext>
            <a:ext uri="{C183D7F6-B498-43B3-948B-1728B52AA6E4}">
              <adec:decorative xmlns:adec="http://schemas.microsoft.com/office/drawing/2017/decorative" val="1"/>
            </a:ext>
          </a:extLst>
        </xdr:cNvPr>
        <xdr:cNvGrpSpPr>
          <a:grpSpLocks noChangeAspect="1"/>
        </xdr:cNvGrpSpPr>
      </xdr:nvGrpSpPr>
      <xdr:grpSpPr>
        <a:xfrm>
          <a:off x="11449049" y="133350"/>
          <a:ext cx="902463" cy="288000"/>
          <a:chOff x="9404350" y="82550"/>
          <a:chExt cx="1421930" cy="377978"/>
        </a:xfrm>
      </xdr:grpSpPr>
      <xdr:sp macro="" textlink="">
        <xdr:nvSpPr>
          <xdr:cNvPr id="42" name="Frihåndsform: figur 41">
            <a:extLst>
              <a:ext uri="{FF2B5EF4-FFF2-40B4-BE49-F238E27FC236}">
                <a16:creationId xmlns:a16="http://schemas.microsoft.com/office/drawing/2014/main" id="{9F15D6A9-4ACF-417F-E380-66705B3FCCA8}"/>
              </a:ext>
            </a:extLst>
          </xdr:cNvPr>
          <xdr:cNvSpPr/>
        </xdr:nvSpPr>
        <xdr:spPr>
          <a:xfrm>
            <a:off x="9814126" y="89417"/>
            <a:ext cx="307151" cy="102263"/>
          </a:xfrm>
          <a:custGeom>
            <a:avLst/>
            <a:gdLst>
              <a:gd name="connsiteX0" fmla="*/ 0 w 536675"/>
              <a:gd name="connsiteY0" fmla="*/ 0 h 178681"/>
              <a:gd name="connsiteX1" fmla="*/ 536675 w 536675"/>
              <a:gd name="connsiteY1" fmla="*/ 0 h 178681"/>
              <a:gd name="connsiteX2" fmla="*/ 536675 w 536675"/>
              <a:gd name="connsiteY2" fmla="*/ 178681 h 178681"/>
              <a:gd name="connsiteX3" fmla="*/ 0 w 536675"/>
              <a:gd name="connsiteY3" fmla="*/ 178681 h 178681"/>
            </a:gdLst>
            <a:ahLst/>
            <a:cxnLst>
              <a:cxn ang="0">
                <a:pos x="connsiteX0" y="connsiteY0"/>
              </a:cxn>
              <a:cxn ang="0">
                <a:pos x="connsiteX1" y="connsiteY1"/>
              </a:cxn>
              <a:cxn ang="0">
                <a:pos x="connsiteX2" y="connsiteY2"/>
              </a:cxn>
              <a:cxn ang="0">
                <a:pos x="connsiteX3" y="connsiteY3"/>
              </a:cxn>
            </a:cxnLst>
            <a:rect l="l" t="t" r="r" b="b"/>
            <a:pathLst>
              <a:path w="536675" h="178681">
                <a:moveTo>
                  <a:pt x="0" y="0"/>
                </a:moveTo>
                <a:lnTo>
                  <a:pt x="536675" y="0"/>
                </a:lnTo>
                <a:lnTo>
                  <a:pt x="536675" y="178681"/>
                </a:lnTo>
                <a:lnTo>
                  <a:pt x="0" y="178681"/>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43" name="Frihåndsform: figur 42">
            <a:extLst>
              <a:ext uri="{FF2B5EF4-FFF2-40B4-BE49-F238E27FC236}">
                <a16:creationId xmlns:a16="http://schemas.microsoft.com/office/drawing/2014/main" id="{E02A6318-3317-C7DF-AC0A-9CA7FCD8C660}"/>
              </a:ext>
            </a:extLst>
          </xdr:cNvPr>
          <xdr:cNvSpPr/>
        </xdr:nvSpPr>
        <xdr:spPr>
          <a:xfrm>
            <a:off x="9609238" y="345617"/>
            <a:ext cx="512400" cy="102263"/>
          </a:xfrm>
          <a:custGeom>
            <a:avLst/>
            <a:gdLst>
              <a:gd name="connsiteX0" fmla="*/ 895300 w 895300"/>
              <a:gd name="connsiteY0" fmla="*/ 0 h 178681"/>
              <a:gd name="connsiteX1" fmla="*/ 0 w 895300"/>
              <a:gd name="connsiteY1" fmla="*/ 0 h 178681"/>
              <a:gd name="connsiteX2" fmla="*/ 0 w 895300"/>
              <a:gd name="connsiteY2" fmla="*/ 178681 h 178681"/>
              <a:gd name="connsiteX3" fmla="*/ 895300 w 895300"/>
              <a:gd name="connsiteY3" fmla="*/ 178681 h 178681"/>
              <a:gd name="connsiteX4" fmla="*/ 895300 w 895300"/>
              <a:gd name="connsiteY4" fmla="*/ 0 h 17868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95300" h="178681">
                <a:moveTo>
                  <a:pt x="895300" y="0"/>
                </a:moveTo>
                <a:lnTo>
                  <a:pt x="0" y="0"/>
                </a:lnTo>
                <a:lnTo>
                  <a:pt x="0" y="178681"/>
                </a:lnTo>
                <a:lnTo>
                  <a:pt x="895300" y="178681"/>
                </a:lnTo>
                <a:lnTo>
                  <a:pt x="895300" y="0"/>
                </a:lnTo>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69" name="Frihåndsform: figur 68">
            <a:extLst>
              <a:ext uri="{FF2B5EF4-FFF2-40B4-BE49-F238E27FC236}">
                <a16:creationId xmlns:a16="http://schemas.microsoft.com/office/drawing/2014/main" id="{FB6A15E8-A5CD-A605-78FA-41CBA87FC9E1}"/>
              </a:ext>
            </a:extLst>
          </xdr:cNvPr>
          <xdr:cNvSpPr/>
        </xdr:nvSpPr>
        <xdr:spPr>
          <a:xfrm>
            <a:off x="9404350" y="217698"/>
            <a:ext cx="716927" cy="102263"/>
          </a:xfrm>
          <a:custGeom>
            <a:avLst/>
            <a:gdLst>
              <a:gd name="connsiteX0" fmla="*/ 0 w 1252663"/>
              <a:gd name="connsiteY0" fmla="*/ 0 h 178681"/>
              <a:gd name="connsiteX1" fmla="*/ 1252663 w 1252663"/>
              <a:gd name="connsiteY1" fmla="*/ 0 h 178681"/>
              <a:gd name="connsiteX2" fmla="*/ 1252663 w 1252663"/>
              <a:gd name="connsiteY2" fmla="*/ 178681 h 178681"/>
              <a:gd name="connsiteX3" fmla="*/ 0 w 1252663"/>
              <a:gd name="connsiteY3" fmla="*/ 178681 h 178681"/>
            </a:gdLst>
            <a:ahLst/>
            <a:cxnLst>
              <a:cxn ang="0">
                <a:pos x="connsiteX0" y="connsiteY0"/>
              </a:cxn>
              <a:cxn ang="0">
                <a:pos x="connsiteX1" y="connsiteY1"/>
              </a:cxn>
              <a:cxn ang="0">
                <a:pos x="connsiteX2" y="connsiteY2"/>
              </a:cxn>
              <a:cxn ang="0">
                <a:pos x="connsiteX3" y="connsiteY3"/>
              </a:cxn>
            </a:cxnLst>
            <a:rect l="l" t="t" r="r" b="b"/>
            <a:pathLst>
              <a:path w="1252663" h="178681">
                <a:moveTo>
                  <a:pt x="0" y="0"/>
                </a:moveTo>
                <a:lnTo>
                  <a:pt x="1252663" y="0"/>
                </a:lnTo>
                <a:lnTo>
                  <a:pt x="1252663" y="178681"/>
                </a:lnTo>
                <a:lnTo>
                  <a:pt x="0" y="178681"/>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70" name="Frihåndsform: figur 69">
            <a:extLst>
              <a:ext uri="{FF2B5EF4-FFF2-40B4-BE49-F238E27FC236}">
                <a16:creationId xmlns:a16="http://schemas.microsoft.com/office/drawing/2014/main" id="{CAC56060-132A-C753-8BD9-6E5AF13CD1E9}"/>
              </a:ext>
            </a:extLst>
          </xdr:cNvPr>
          <xdr:cNvSpPr/>
        </xdr:nvSpPr>
        <xdr:spPr>
          <a:xfrm>
            <a:off x="10192098" y="87971"/>
            <a:ext cx="216818" cy="366775"/>
          </a:xfrm>
          <a:custGeom>
            <a:avLst/>
            <a:gdLst>
              <a:gd name="connsiteX0" fmla="*/ 302441 w 378838"/>
              <a:gd name="connsiteY0" fmla="*/ 166685 h 640853"/>
              <a:gd name="connsiteX1" fmla="*/ 305598 w 378838"/>
              <a:gd name="connsiteY1" fmla="*/ 236137 h 640853"/>
              <a:gd name="connsiteX2" fmla="*/ 252562 w 378838"/>
              <a:gd name="connsiteY2" fmla="*/ 202042 h 640853"/>
              <a:gd name="connsiteX3" fmla="*/ 187530 w 378838"/>
              <a:gd name="connsiteY3" fmla="*/ 188783 h 640853"/>
              <a:gd name="connsiteX4" fmla="*/ 116183 w 378838"/>
              <a:gd name="connsiteY4" fmla="*/ 204568 h 640853"/>
              <a:gd name="connsiteX5" fmla="*/ 56833 w 378838"/>
              <a:gd name="connsiteY5" fmla="*/ 250028 h 640853"/>
              <a:gd name="connsiteX6" fmla="*/ 15793 w 378838"/>
              <a:gd name="connsiteY6" fmla="*/ 321374 h 640853"/>
              <a:gd name="connsiteX7" fmla="*/ 9 w 378838"/>
              <a:gd name="connsiteY7" fmla="*/ 415450 h 640853"/>
              <a:gd name="connsiteX8" fmla="*/ 48626 w 378838"/>
              <a:gd name="connsiteY8" fmla="*/ 582135 h 640853"/>
              <a:gd name="connsiteX9" fmla="*/ 178690 w 378838"/>
              <a:gd name="connsiteY9" fmla="*/ 640854 h 640853"/>
              <a:gd name="connsiteX10" fmla="*/ 250037 w 378838"/>
              <a:gd name="connsiteY10" fmla="*/ 622543 h 640853"/>
              <a:gd name="connsiteX11" fmla="*/ 308755 w 378838"/>
              <a:gd name="connsiteY11" fmla="*/ 580241 h 640853"/>
              <a:gd name="connsiteX12" fmla="*/ 309386 w 378838"/>
              <a:gd name="connsiteY12" fmla="*/ 580241 h 640853"/>
              <a:gd name="connsiteX13" fmla="*/ 315700 w 378838"/>
              <a:gd name="connsiteY13" fmla="*/ 630120 h 640853"/>
              <a:gd name="connsiteX14" fmla="*/ 378838 w 378838"/>
              <a:gd name="connsiteY14" fmla="*/ 630120 h 640853"/>
              <a:gd name="connsiteX15" fmla="*/ 378838 w 378838"/>
              <a:gd name="connsiteY15" fmla="*/ 0 h 640853"/>
              <a:gd name="connsiteX16" fmla="*/ 302441 w 378838"/>
              <a:gd name="connsiteY16" fmla="*/ 0 h 640853"/>
              <a:gd name="connsiteX17" fmla="*/ 302441 w 378838"/>
              <a:gd name="connsiteY17" fmla="*/ 166685 h 640853"/>
              <a:gd name="connsiteX18" fmla="*/ 302441 w 378838"/>
              <a:gd name="connsiteY18" fmla="*/ 296750 h 640853"/>
              <a:gd name="connsiteX19" fmla="*/ 302441 w 378838"/>
              <a:gd name="connsiteY19" fmla="*/ 518997 h 640853"/>
              <a:gd name="connsiteX20" fmla="*/ 250668 w 378838"/>
              <a:gd name="connsiteY20" fmla="*/ 562562 h 640853"/>
              <a:gd name="connsiteX21" fmla="*/ 195106 w 378838"/>
              <a:gd name="connsiteY21" fmla="*/ 577084 h 640853"/>
              <a:gd name="connsiteX22" fmla="*/ 109238 w 378838"/>
              <a:gd name="connsiteY22" fmla="*/ 534781 h 640853"/>
              <a:gd name="connsiteX23" fmla="*/ 78931 w 378838"/>
              <a:gd name="connsiteY23" fmla="*/ 414818 h 640853"/>
              <a:gd name="connsiteX24" fmla="*/ 88402 w 378838"/>
              <a:gd name="connsiteY24" fmla="*/ 348523 h 640853"/>
              <a:gd name="connsiteX25" fmla="*/ 114289 w 378838"/>
              <a:gd name="connsiteY25" fmla="*/ 297381 h 640853"/>
              <a:gd name="connsiteX26" fmla="*/ 152804 w 378838"/>
              <a:gd name="connsiteY26" fmla="*/ 264549 h 640853"/>
              <a:gd name="connsiteX27" fmla="*/ 200157 w 378838"/>
              <a:gd name="connsiteY27" fmla="*/ 252553 h 640853"/>
              <a:gd name="connsiteX28" fmla="*/ 251299 w 378838"/>
              <a:gd name="connsiteY28" fmla="*/ 262655 h 640853"/>
              <a:gd name="connsiteX29" fmla="*/ 302441 w 378838"/>
              <a:gd name="connsiteY29" fmla="*/ 296750 h 640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78838" h="640853">
                <a:moveTo>
                  <a:pt x="302441" y="166685"/>
                </a:moveTo>
                <a:lnTo>
                  <a:pt x="305598" y="236137"/>
                </a:lnTo>
                <a:cubicBezTo>
                  <a:pt x="289309" y="222720"/>
                  <a:pt x="271503" y="211273"/>
                  <a:pt x="252562" y="202042"/>
                </a:cubicBezTo>
                <a:cubicBezTo>
                  <a:pt x="232168" y="192805"/>
                  <a:pt x="209943" y="188272"/>
                  <a:pt x="187530" y="188783"/>
                </a:cubicBezTo>
                <a:cubicBezTo>
                  <a:pt x="162906" y="188973"/>
                  <a:pt x="138598" y="194352"/>
                  <a:pt x="116183" y="204568"/>
                </a:cubicBezTo>
                <a:cubicBezTo>
                  <a:pt x="93517" y="215560"/>
                  <a:pt x="73376" y="231023"/>
                  <a:pt x="56833" y="250028"/>
                </a:cubicBezTo>
                <a:cubicBezTo>
                  <a:pt x="38902" y="271084"/>
                  <a:pt x="24949" y="295272"/>
                  <a:pt x="15793" y="321374"/>
                </a:cubicBezTo>
                <a:cubicBezTo>
                  <a:pt x="5060" y="351573"/>
                  <a:pt x="-243" y="383413"/>
                  <a:pt x="9" y="415450"/>
                </a:cubicBezTo>
                <a:cubicBezTo>
                  <a:pt x="9" y="486796"/>
                  <a:pt x="16425" y="542989"/>
                  <a:pt x="48626" y="582135"/>
                </a:cubicBezTo>
                <a:cubicBezTo>
                  <a:pt x="80826" y="621281"/>
                  <a:pt x="124391" y="640854"/>
                  <a:pt x="178690" y="640854"/>
                </a:cubicBezTo>
                <a:cubicBezTo>
                  <a:pt x="203630" y="640854"/>
                  <a:pt x="228190" y="634559"/>
                  <a:pt x="250037" y="622543"/>
                </a:cubicBezTo>
                <a:cubicBezTo>
                  <a:pt x="271314" y="610945"/>
                  <a:pt x="291013" y="596732"/>
                  <a:pt x="308755" y="580241"/>
                </a:cubicBezTo>
                <a:lnTo>
                  <a:pt x="309386" y="580241"/>
                </a:lnTo>
                <a:lnTo>
                  <a:pt x="315700" y="630120"/>
                </a:lnTo>
                <a:lnTo>
                  <a:pt x="378838" y="630120"/>
                </a:lnTo>
                <a:lnTo>
                  <a:pt x="378838" y="0"/>
                </a:lnTo>
                <a:lnTo>
                  <a:pt x="302441" y="0"/>
                </a:lnTo>
                <a:lnTo>
                  <a:pt x="302441" y="166685"/>
                </a:lnTo>
                <a:close/>
                <a:moveTo>
                  <a:pt x="302441" y="296750"/>
                </a:moveTo>
                <a:lnTo>
                  <a:pt x="302441" y="518997"/>
                </a:lnTo>
                <a:cubicBezTo>
                  <a:pt x="287793" y="536385"/>
                  <a:pt x="270304" y="551121"/>
                  <a:pt x="250668" y="562562"/>
                </a:cubicBezTo>
                <a:cubicBezTo>
                  <a:pt x="233683" y="572064"/>
                  <a:pt x="214553" y="577065"/>
                  <a:pt x="195106" y="577084"/>
                </a:cubicBezTo>
                <a:cubicBezTo>
                  <a:pt x="161201" y="578296"/>
                  <a:pt x="128937" y="562410"/>
                  <a:pt x="109238" y="534781"/>
                </a:cubicBezTo>
                <a:cubicBezTo>
                  <a:pt x="89034" y="506369"/>
                  <a:pt x="78931" y="465960"/>
                  <a:pt x="78931" y="414818"/>
                </a:cubicBezTo>
                <a:cubicBezTo>
                  <a:pt x="78616" y="392360"/>
                  <a:pt x="81836" y="369990"/>
                  <a:pt x="88402" y="348523"/>
                </a:cubicBezTo>
                <a:cubicBezTo>
                  <a:pt x="94211" y="330182"/>
                  <a:pt x="102924" y="312907"/>
                  <a:pt x="114289" y="297381"/>
                </a:cubicBezTo>
                <a:cubicBezTo>
                  <a:pt x="124644" y="283800"/>
                  <a:pt x="137777" y="272600"/>
                  <a:pt x="152804" y="264549"/>
                </a:cubicBezTo>
                <a:cubicBezTo>
                  <a:pt x="167388" y="256752"/>
                  <a:pt x="183615" y="252629"/>
                  <a:pt x="200157" y="252553"/>
                </a:cubicBezTo>
                <a:cubicBezTo>
                  <a:pt x="217710" y="252484"/>
                  <a:pt x="235073" y="255918"/>
                  <a:pt x="251299" y="262655"/>
                </a:cubicBezTo>
                <a:cubicBezTo>
                  <a:pt x="269988" y="271311"/>
                  <a:pt x="287225" y="282815"/>
                  <a:pt x="302441" y="296750"/>
                </a:cubicBez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71" name="Frihåndsform: figur 70">
            <a:extLst>
              <a:ext uri="{FF2B5EF4-FFF2-40B4-BE49-F238E27FC236}">
                <a16:creationId xmlns:a16="http://schemas.microsoft.com/office/drawing/2014/main" id="{7277E266-8CE7-B293-A534-AA5B018889BF}"/>
              </a:ext>
            </a:extLst>
          </xdr:cNvPr>
          <xdr:cNvSpPr/>
        </xdr:nvSpPr>
        <xdr:spPr>
          <a:xfrm>
            <a:off x="10451195" y="82550"/>
            <a:ext cx="147794" cy="366414"/>
          </a:xfrm>
          <a:custGeom>
            <a:avLst/>
            <a:gdLst>
              <a:gd name="connsiteX0" fmla="*/ 256972 w 258235"/>
              <a:gd name="connsiteY0" fmla="*/ 13892 h 640223"/>
              <a:gd name="connsiteX1" fmla="*/ 223510 w 258235"/>
              <a:gd name="connsiteY1" fmla="*/ 3790 h 640223"/>
              <a:gd name="connsiteX2" fmla="*/ 184995 w 258235"/>
              <a:gd name="connsiteY2" fmla="*/ 1 h 640223"/>
              <a:gd name="connsiteX3" fmla="*/ 89025 w 258235"/>
              <a:gd name="connsiteY3" fmla="*/ 38516 h 640223"/>
              <a:gd name="connsiteX4" fmla="*/ 58087 w 258235"/>
              <a:gd name="connsiteY4" fmla="*/ 143325 h 640223"/>
              <a:gd name="connsiteX5" fmla="*/ 58087 w 258235"/>
              <a:gd name="connsiteY5" fmla="*/ 209621 h 640223"/>
              <a:gd name="connsiteX6" fmla="*/ 0 w 258235"/>
              <a:gd name="connsiteY6" fmla="*/ 214040 h 640223"/>
              <a:gd name="connsiteX7" fmla="*/ 0 w 258235"/>
              <a:gd name="connsiteY7" fmla="*/ 271496 h 640223"/>
              <a:gd name="connsiteX8" fmla="*/ 58087 w 258235"/>
              <a:gd name="connsiteY8" fmla="*/ 271496 h 640223"/>
              <a:gd name="connsiteX9" fmla="*/ 58087 w 258235"/>
              <a:gd name="connsiteY9" fmla="*/ 640224 h 640223"/>
              <a:gd name="connsiteX10" fmla="*/ 133222 w 258235"/>
              <a:gd name="connsiteY10" fmla="*/ 640224 h 640223"/>
              <a:gd name="connsiteX11" fmla="*/ 133222 w 258235"/>
              <a:gd name="connsiteY11" fmla="*/ 271496 h 640223"/>
              <a:gd name="connsiteX12" fmla="*/ 224141 w 258235"/>
              <a:gd name="connsiteY12" fmla="*/ 271496 h 640223"/>
              <a:gd name="connsiteX13" fmla="*/ 224141 w 258235"/>
              <a:gd name="connsiteY13" fmla="*/ 209621 h 640223"/>
              <a:gd name="connsiteX14" fmla="*/ 133222 w 258235"/>
              <a:gd name="connsiteY14" fmla="*/ 209621 h 640223"/>
              <a:gd name="connsiteX15" fmla="*/ 133222 w 258235"/>
              <a:gd name="connsiteY15" fmla="*/ 143325 h 640223"/>
              <a:gd name="connsiteX16" fmla="*/ 191309 w 258235"/>
              <a:gd name="connsiteY16" fmla="*/ 61877 h 640223"/>
              <a:gd name="connsiteX17" fmla="*/ 239294 w 258235"/>
              <a:gd name="connsiteY17" fmla="*/ 72610 h 640223"/>
              <a:gd name="connsiteX18" fmla="*/ 241188 w 258235"/>
              <a:gd name="connsiteY18" fmla="*/ 73242 h 640223"/>
              <a:gd name="connsiteX19" fmla="*/ 258236 w 258235"/>
              <a:gd name="connsiteY19" fmla="*/ 14523 h 6402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58235" h="640223">
                <a:moveTo>
                  <a:pt x="256972" y="13892"/>
                </a:moveTo>
                <a:cubicBezTo>
                  <a:pt x="246176" y="9403"/>
                  <a:pt x="235000" y="6019"/>
                  <a:pt x="223510" y="3790"/>
                </a:cubicBezTo>
                <a:cubicBezTo>
                  <a:pt x="210819" y="1220"/>
                  <a:pt x="197938" y="-49"/>
                  <a:pt x="184995" y="1"/>
                </a:cubicBezTo>
                <a:cubicBezTo>
                  <a:pt x="142061" y="1"/>
                  <a:pt x="109861" y="12629"/>
                  <a:pt x="89025" y="38516"/>
                </a:cubicBezTo>
                <a:cubicBezTo>
                  <a:pt x="68189" y="64402"/>
                  <a:pt x="58087" y="99129"/>
                  <a:pt x="58087" y="143325"/>
                </a:cubicBezTo>
                <a:lnTo>
                  <a:pt x="58087" y="209621"/>
                </a:lnTo>
                <a:lnTo>
                  <a:pt x="0" y="214040"/>
                </a:lnTo>
                <a:lnTo>
                  <a:pt x="0" y="271496"/>
                </a:lnTo>
                <a:lnTo>
                  <a:pt x="58087" y="271496"/>
                </a:lnTo>
                <a:lnTo>
                  <a:pt x="58087" y="640224"/>
                </a:lnTo>
                <a:lnTo>
                  <a:pt x="133222" y="640224"/>
                </a:lnTo>
                <a:lnTo>
                  <a:pt x="133222" y="271496"/>
                </a:lnTo>
                <a:lnTo>
                  <a:pt x="224141" y="271496"/>
                </a:lnTo>
                <a:lnTo>
                  <a:pt x="224141" y="209621"/>
                </a:lnTo>
                <a:lnTo>
                  <a:pt x="133222" y="209621"/>
                </a:lnTo>
                <a:lnTo>
                  <a:pt x="133222" y="143325"/>
                </a:lnTo>
                <a:cubicBezTo>
                  <a:pt x="133222" y="89026"/>
                  <a:pt x="152163" y="61877"/>
                  <a:pt x="191309" y="61877"/>
                </a:cubicBezTo>
                <a:cubicBezTo>
                  <a:pt x="207851" y="62041"/>
                  <a:pt x="224204" y="65697"/>
                  <a:pt x="239294" y="72610"/>
                </a:cubicBezTo>
                <a:lnTo>
                  <a:pt x="241188" y="73242"/>
                </a:lnTo>
                <a:lnTo>
                  <a:pt x="258236" y="14523"/>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72" name="Frihåndsform: figur 71">
            <a:extLst>
              <a:ext uri="{FF2B5EF4-FFF2-40B4-BE49-F238E27FC236}">
                <a16:creationId xmlns:a16="http://schemas.microsoft.com/office/drawing/2014/main" id="{1FFE05AB-64F3-C653-D706-6607745AAD04}"/>
              </a:ext>
            </a:extLst>
          </xdr:cNvPr>
          <xdr:cNvSpPr/>
        </xdr:nvSpPr>
        <xdr:spPr>
          <a:xfrm>
            <a:off x="10596459" y="190235"/>
            <a:ext cx="229821" cy="270293"/>
          </a:xfrm>
          <a:custGeom>
            <a:avLst/>
            <a:gdLst>
              <a:gd name="connsiteX0" fmla="*/ 353574 w 401559"/>
              <a:gd name="connsiteY0" fmla="*/ 85237 h 472274"/>
              <a:gd name="connsiteX1" fmla="*/ 401559 w 401559"/>
              <a:gd name="connsiteY1" fmla="*/ 27781 h 472274"/>
              <a:gd name="connsiteX2" fmla="*/ 367465 w 401559"/>
              <a:gd name="connsiteY2" fmla="*/ 0 h 472274"/>
              <a:gd name="connsiteX3" fmla="*/ 323268 w 401559"/>
              <a:gd name="connsiteY3" fmla="*/ 53668 h 472274"/>
              <a:gd name="connsiteX4" fmla="*/ 267075 w 401559"/>
              <a:gd name="connsiteY4" fmla="*/ 21467 h 472274"/>
              <a:gd name="connsiteX5" fmla="*/ 201411 w 401559"/>
              <a:gd name="connsiteY5" fmla="*/ 10102 h 472274"/>
              <a:gd name="connsiteX6" fmla="*/ 61876 w 401559"/>
              <a:gd name="connsiteY6" fmla="*/ 69452 h 472274"/>
              <a:gd name="connsiteX7" fmla="*/ 17679 w 401559"/>
              <a:gd name="connsiteY7" fmla="*/ 140798 h 472274"/>
              <a:gd name="connsiteX8" fmla="*/ 1263 w 401559"/>
              <a:gd name="connsiteY8" fmla="*/ 236768 h 472274"/>
              <a:gd name="connsiteX9" fmla="*/ 13891 w 401559"/>
              <a:gd name="connsiteY9" fmla="*/ 322005 h 472274"/>
              <a:gd name="connsiteX10" fmla="*/ 47985 w 401559"/>
              <a:gd name="connsiteY10" fmla="*/ 387038 h 472274"/>
              <a:gd name="connsiteX11" fmla="*/ 0 w 401559"/>
              <a:gd name="connsiteY11" fmla="*/ 444493 h 472274"/>
              <a:gd name="connsiteX12" fmla="*/ 35357 w 401559"/>
              <a:gd name="connsiteY12" fmla="*/ 472274 h 472274"/>
              <a:gd name="connsiteX13" fmla="*/ 78292 w 401559"/>
              <a:gd name="connsiteY13" fmla="*/ 419238 h 472274"/>
              <a:gd name="connsiteX14" fmla="*/ 200149 w 401559"/>
              <a:gd name="connsiteY14" fmla="*/ 461541 h 472274"/>
              <a:gd name="connsiteX15" fmla="*/ 275915 w 401559"/>
              <a:gd name="connsiteY15" fmla="*/ 446388 h 472274"/>
              <a:gd name="connsiteX16" fmla="*/ 339684 w 401559"/>
              <a:gd name="connsiteY16" fmla="*/ 402191 h 472274"/>
              <a:gd name="connsiteX17" fmla="*/ 383881 w 401559"/>
              <a:gd name="connsiteY17" fmla="*/ 331476 h 472274"/>
              <a:gd name="connsiteX18" fmla="*/ 400297 w 401559"/>
              <a:gd name="connsiteY18" fmla="*/ 236137 h 472274"/>
              <a:gd name="connsiteX19" fmla="*/ 387669 w 401559"/>
              <a:gd name="connsiteY19" fmla="*/ 149638 h 472274"/>
              <a:gd name="connsiteX20" fmla="*/ 353574 w 401559"/>
              <a:gd name="connsiteY20" fmla="*/ 85237 h 472274"/>
              <a:gd name="connsiteX21" fmla="*/ 201411 w 401559"/>
              <a:gd name="connsiteY21" fmla="*/ 71978 h 472274"/>
              <a:gd name="connsiteX22" fmla="*/ 280965 w 401559"/>
              <a:gd name="connsiteY22" fmla="*/ 105441 h 472274"/>
              <a:gd name="connsiteX23" fmla="*/ 95339 w 401559"/>
              <a:gd name="connsiteY23" fmla="*/ 330213 h 472274"/>
              <a:gd name="connsiteX24" fmla="*/ 76397 w 401559"/>
              <a:gd name="connsiteY24" fmla="*/ 233612 h 472274"/>
              <a:gd name="connsiteX25" fmla="*/ 85868 w 401559"/>
              <a:gd name="connsiteY25" fmla="*/ 167948 h 472274"/>
              <a:gd name="connsiteX26" fmla="*/ 111755 w 401559"/>
              <a:gd name="connsiteY26" fmla="*/ 116806 h 472274"/>
              <a:gd name="connsiteX27" fmla="*/ 151532 w 401559"/>
              <a:gd name="connsiteY27" fmla="*/ 83974 h 472274"/>
              <a:gd name="connsiteX28" fmla="*/ 201411 w 401559"/>
              <a:gd name="connsiteY28" fmla="*/ 71978 h 472274"/>
              <a:gd name="connsiteX29" fmla="*/ 201411 w 401559"/>
              <a:gd name="connsiteY29" fmla="*/ 401559 h 472274"/>
              <a:gd name="connsiteX30" fmla="*/ 121857 w 401559"/>
              <a:gd name="connsiteY30" fmla="*/ 368727 h 472274"/>
              <a:gd name="connsiteX31" fmla="*/ 306852 w 401559"/>
              <a:gd name="connsiteY31" fmla="*/ 142692 h 472274"/>
              <a:gd name="connsiteX32" fmla="*/ 326425 w 401559"/>
              <a:gd name="connsiteY32" fmla="*/ 239925 h 472274"/>
              <a:gd name="connsiteX33" fmla="*/ 316955 w 401559"/>
              <a:gd name="connsiteY33" fmla="*/ 305589 h 472274"/>
              <a:gd name="connsiteX34" fmla="*/ 291067 w 401559"/>
              <a:gd name="connsiteY34" fmla="*/ 356731 h 472274"/>
              <a:gd name="connsiteX35" fmla="*/ 251291 w 401559"/>
              <a:gd name="connsiteY35" fmla="*/ 389563 h 472274"/>
              <a:gd name="connsiteX36" fmla="*/ 201411 w 401559"/>
              <a:gd name="connsiteY36" fmla="*/ 401559 h 4722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01559" h="472274">
                <a:moveTo>
                  <a:pt x="353574" y="85237"/>
                </a:moveTo>
                <a:lnTo>
                  <a:pt x="401559" y="27781"/>
                </a:lnTo>
                <a:lnTo>
                  <a:pt x="367465" y="0"/>
                </a:lnTo>
                <a:lnTo>
                  <a:pt x="323268" y="53668"/>
                </a:lnTo>
                <a:cubicBezTo>
                  <a:pt x="306726" y="39493"/>
                  <a:pt x="287658" y="28570"/>
                  <a:pt x="267075" y="21467"/>
                </a:cubicBezTo>
                <a:cubicBezTo>
                  <a:pt x="245987" y="13972"/>
                  <a:pt x="223762" y="10134"/>
                  <a:pt x="201411" y="10102"/>
                </a:cubicBezTo>
                <a:cubicBezTo>
                  <a:pt x="148691" y="9761"/>
                  <a:pt x="98180" y="31241"/>
                  <a:pt x="61876" y="69452"/>
                </a:cubicBezTo>
                <a:cubicBezTo>
                  <a:pt x="42934" y="90338"/>
                  <a:pt x="27907" y="114520"/>
                  <a:pt x="17679" y="140798"/>
                </a:cubicBezTo>
                <a:cubicBezTo>
                  <a:pt x="6314" y="171502"/>
                  <a:pt x="758" y="204038"/>
                  <a:pt x="1263" y="236768"/>
                </a:cubicBezTo>
                <a:cubicBezTo>
                  <a:pt x="884" y="265673"/>
                  <a:pt x="5178" y="294445"/>
                  <a:pt x="13891" y="322005"/>
                </a:cubicBezTo>
                <a:cubicBezTo>
                  <a:pt x="21530" y="345442"/>
                  <a:pt x="33084" y="367427"/>
                  <a:pt x="47985" y="387038"/>
                </a:cubicBezTo>
                <a:lnTo>
                  <a:pt x="0" y="444493"/>
                </a:lnTo>
                <a:lnTo>
                  <a:pt x="35357" y="472274"/>
                </a:lnTo>
                <a:lnTo>
                  <a:pt x="78292" y="419238"/>
                </a:lnTo>
                <a:cubicBezTo>
                  <a:pt x="112702" y="447164"/>
                  <a:pt x="155826" y="462128"/>
                  <a:pt x="200149" y="461541"/>
                </a:cubicBezTo>
                <a:cubicBezTo>
                  <a:pt x="226162" y="461642"/>
                  <a:pt x="251922" y="456490"/>
                  <a:pt x="275915" y="446388"/>
                </a:cubicBezTo>
                <a:cubicBezTo>
                  <a:pt x="300096" y="436355"/>
                  <a:pt x="321816" y="421284"/>
                  <a:pt x="339684" y="402191"/>
                </a:cubicBezTo>
                <a:cubicBezTo>
                  <a:pt x="358752" y="381639"/>
                  <a:pt x="373779" y="357640"/>
                  <a:pt x="383881" y="331476"/>
                </a:cubicBezTo>
                <a:cubicBezTo>
                  <a:pt x="395183" y="300974"/>
                  <a:pt x="400739" y="268653"/>
                  <a:pt x="400297" y="236137"/>
                </a:cubicBezTo>
                <a:cubicBezTo>
                  <a:pt x="400550" y="206828"/>
                  <a:pt x="396256" y="177652"/>
                  <a:pt x="387669" y="149638"/>
                </a:cubicBezTo>
                <a:cubicBezTo>
                  <a:pt x="380030" y="126396"/>
                  <a:pt x="368475" y="104620"/>
                  <a:pt x="353574" y="85237"/>
                </a:cubicBezTo>
                <a:close/>
                <a:moveTo>
                  <a:pt x="201411" y="71978"/>
                </a:moveTo>
                <a:cubicBezTo>
                  <a:pt x="231465" y="71321"/>
                  <a:pt x="260382" y="83488"/>
                  <a:pt x="280965" y="105441"/>
                </a:cubicBezTo>
                <a:lnTo>
                  <a:pt x="95339" y="330213"/>
                </a:lnTo>
                <a:cubicBezTo>
                  <a:pt x="81891" y="299825"/>
                  <a:pt x="75451" y="266822"/>
                  <a:pt x="76397" y="233612"/>
                </a:cubicBezTo>
                <a:cubicBezTo>
                  <a:pt x="76145" y="211362"/>
                  <a:pt x="79302" y="189213"/>
                  <a:pt x="85868" y="167948"/>
                </a:cubicBezTo>
                <a:cubicBezTo>
                  <a:pt x="91362" y="149499"/>
                  <a:pt x="100137" y="132180"/>
                  <a:pt x="111755" y="116806"/>
                </a:cubicBezTo>
                <a:cubicBezTo>
                  <a:pt x="122236" y="102896"/>
                  <a:pt x="135874" y="91651"/>
                  <a:pt x="151532" y="83974"/>
                </a:cubicBezTo>
                <a:cubicBezTo>
                  <a:pt x="166875" y="75797"/>
                  <a:pt x="184048" y="71675"/>
                  <a:pt x="201411" y="71978"/>
                </a:cubicBezTo>
                <a:close/>
                <a:moveTo>
                  <a:pt x="201411" y="401559"/>
                </a:moveTo>
                <a:cubicBezTo>
                  <a:pt x="171547" y="401793"/>
                  <a:pt x="142882" y="389954"/>
                  <a:pt x="121857" y="368727"/>
                </a:cubicBezTo>
                <a:lnTo>
                  <a:pt x="306852" y="142692"/>
                </a:lnTo>
                <a:cubicBezTo>
                  <a:pt x="320743" y="173182"/>
                  <a:pt x="327435" y="206443"/>
                  <a:pt x="326425" y="239925"/>
                </a:cubicBezTo>
                <a:cubicBezTo>
                  <a:pt x="326677" y="262175"/>
                  <a:pt x="323520" y="284324"/>
                  <a:pt x="316955" y="305589"/>
                </a:cubicBezTo>
                <a:cubicBezTo>
                  <a:pt x="311146" y="323931"/>
                  <a:pt x="302432" y="341206"/>
                  <a:pt x="291067" y="356731"/>
                </a:cubicBezTo>
                <a:cubicBezTo>
                  <a:pt x="280271" y="370363"/>
                  <a:pt x="266696" y="381551"/>
                  <a:pt x="251291" y="389563"/>
                </a:cubicBezTo>
                <a:cubicBezTo>
                  <a:pt x="235821" y="397310"/>
                  <a:pt x="218711" y="401414"/>
                  <a:pt x="201411" y="401559"/>
                </a:cubicBez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grp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7</xdr:col>
      <xdr:colOff>1250950</xdr:colOff>
      <xdr:row>0</xdr:row>
      <xdr:rowOff>133350</xdr:rowOff>
    </xdr:from>
    <xdr:to>
      <xdr:col>7</xdr:col>
      <xdr:colOff>2150238</xdr:colOff>
      <xdr:row>0</xdr:row>
      <xdr:rowOff>421350</xdr:rowOff>
    </xdr:to>
    <xdr:grpSp>
      <xdr:nvGrpSpPr>
        <xdr:cNvPr id="37" name="Gruppe 36">
          <a:extLst>
            <a:ext uri="{FF2B5EF4-FFF2-40B4-BE49-F238E27FC236}">
              <a16:creationId xmlns:a16="http://schemas.microsoft.com/office/drawing/2014/main" id="{00000000-0008-0000-0100-000025000000}"/>
            </a:ext>
            <a:ext uri="{C183D7F6-B498-43B3-948B-1728B52AA6E4}">
              <adec:decorative xmlns:adec="http://schemas.microsoft.com/office/drawing/2017/decorative" val="1"/>
            </a:ext>
          </a:extLst>
        </xdr:cNvPr>
        <xdr:cNvGrpSpPr>
          <a:grpSpLocks noChangeAspect="1"/>
        </xdr:cNvGrpSpPr>
      </xdr:nvGrpSpPr>
      <xdr:grpSpPr>
        <a:xfrm>
          <a:off x="11703050" y="133350"/>
          <a:ext cx="899288" cy="288000"/>
          <a:chOff x="9404350" y="82550"/>
          <a:chExt cx="1421930" cy="377978"/>
        </a:xfrm>
      </xdr:grpSpPr>
      <xdr:sp macro="" textlink="">
        <xdr:nvSpPr>
          <xdr:cNvPr id="31" name="Frihåndsform: figur 30">
            <a:extLst>
              <a:ext uri="{FF2B5EF4-FFF2-40B4-BE49-F238E27FC236}">
                <a16:creationId xmlns:a16="http://schemas.microsoft.com/office/drawing/2014/main" id="{00000000-0008-0000-0100-00001F000000}"/>
              </a:ext>
            </a:extLst>
          </xdr:cNvPr>
          <xdr:cNvSpPr/>
        </xdr:nvSpPr>
        <xdr:spPr>
          <a:xfrm>
            <a:off x="9814126" y="89417"/>
            <a:ext cx="307151" cy="102263"/>
          </a:xfrm>
          <a:custGeom>
            <a:avLst/>
            <a:gdLst>
              <a:gd name="connsiteX0" fmla="*/ 0 w 536675"/>
              <a:gd name="connsiteY0" fmla="*/ 0 h 178681"/>
              <a:gd name="connsiteX1" fmla="*/ 536675 w 536675"/>
              <a:gd name="connsiteY1" fmla="*/ 0 h 178681"/>
              <a:gd name="connsiteX2" fmla="*/ 536675 w 536675"/>
              <a:gd name="connsiteY2" fmla="*/ 178681 h 178681"/>
              <a:gd name="connsiteX3" fmla="*/ 0 w 536675"/>
              <a:gd name="connsiteY3" fmla="*/ 178681 h 178681"/>
            </a:gdLst>
            <a:ahLst/>
            <a:cxnLst>
              <a:cxn ang="0">
                <a:pos x="connsiteX0" y="connsiteY0"/>
              </a:cxn>
              <a:cxn ang="0">
                <a:pos x="connsiteX1" y="connsiteY1"/>
              </a:cxn>
              <a:cxn ang="0">
                <a:pos x="connsiteX2" y="connsiteY2"/>
              </a:cxn>
              <a:cxn ang="0">
                <a:pos x="connsiteX3" y="connsiteY3"/>
              </a:cxn>
            </a:cxnLst>
            <a:rect l="l" t="t" r="r" b="b"/>
            <a:pathLst>
              <a:path w="536675" h="178681">
                <a:moveTo>
                  <a:pt x="0" y="0"/>
                </a:moveTo>
                <a:lnTo>
                  <a:pt x="536675" y="0"/>
                </a:lnTo>
                <a:lnTo>
                  <a:pt x="536675" y="178681"/>
                </a:lnTo>
                <a:lnTo>
                  <a:pt x="0" y="178681"/>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32" name="Frihåndsform: figur 31">
            <a:extLst>
              <a:ext uri="{FF2B5EF4-FFF2-40B4-BE49-F238E27FC236}">
                <a16:creationId xmlns:a16="http://schemas.microsoft.com/office/drawing/2014/main" id="{00000000-0008-0000-0100-000020000000}"/>
              </a:ext>
            </a:extLst>
          </xdr:cNvPr>
          <xdr:cNvSpPr/>
        </xdr:nvSpPr>
        <xdr:spPr>
          <a:xfrm>
            <a:off x="9609238" y="345617"/>
            <a:ext cx="512400" cy="102263"/>
          </a:xfrm>
          <a:custGeom>
            <a:avLst/>
            <a:gdLst>
              <a:gd name="connsiteX0" fmla="*/ 895300 w 895300"/>
              <a:gd name="connsiteY0" fmla="*/ 0 h 178681"/>
              <a:gd name="connsiteX1" fmla="*/ 0 w 895300"/>
              <a:gd name="connsiteY1" fmla="*/ 0 h 178681"/>
              <a:gd name="connsiteX2" fmla="*/ 0 w 895300"/>
              <a:gd name="connsiteY2" fmla="*/ 178681 h 178681"/>
              <a:gd name="connsiteX3" fmla="*/ 895300 w 895300"/>
              <a:gd name="connsiteY3" fmla="*/ 178681 h 178681"/>
              <a:gd name="connsiteX4" fmla="*/ 895300 w 895300"/>
              <a:gd name="connsiteY4" fmla="*/ 0 h 17868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95300" h="178681">
                <a:moveTo>
                  <a:pt x="895300" y="0"/>
                </a:moveTo>
                <a:lnTo>
                  <a:pt x="0" y="0"/>
                </a:lnTo>
                <a:lnTo>
                  <a:pt x="0" y="178681"/>
                </a:lnTo>
                <a:lnTo>
                  <a:pt x="895300" y="178681"/>
                </a:lnTo>
                <a:lnTo>
                  <a:pt x="895300" y="0"/>
                </a:lnTo>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33" name="Frihåndsform: figur 32">
            <a:extLst>
              <a:ext uri="{FF2B5EF4-FFF2-40B4-BE49-F238E27FC236}">
                <a16:creationId xmlns:a16="http://schemas.microsoft.com/office/drawing/2014/main" id="{00000000-0008-0000-0100-000021000000}"/>
              </a:ext>
            </a:extLst>
          </xdr:cNvPr>
          <xdr:cNvSpPr/>
        </xdr:nvSpPr>
        <xdr:spPr>
          <a:xfrm>
            <a:off x="9404350" y="217698"/>
            <a:ext cx="716927" cy="102263"/>
          </a:xfrm>
          <a:custGeom>
            <a:avLst/>
            <a:gdLst>
              <a:gd name="connsiteX0" fmla="*/ 0 w 1252663"/>
              <a:gd name="connsiteY0" fmla="*/ 0 h 178681"/>
              <a:gd name="connsiteX1" fmla="*/ 1252663 w 1252663"/>
              <a:gd name="connsiteY1" fmla="*/ 0 h 178681"/>
              <a:gd name="connsiteX2" fmla="*/ 1252663 w 1252663"/>
              <a:gd name="connsiteY2" fmla="*/ 178681 h 178681"/>
              <a:gd name="connsiteX3" fmla="*/ 0 w 1252663"/>
              <a:gd name="connsiteY3" fmla="*/ 178681 h 178681"/>
            </a:gdLst>
            <a:ahLst/>
            <a:cxnLst>
              <a:cxn ang="0">
                <a:pos x="connsiteX0" y="connsiteY0"/>
              </a:cxn>
              <a:cxn ang="0">
                <a:pos x="connsiteX1" y="connsiteY1"/>
              </a:cxn>
              <a:cxn ang="0">
                <a:pos x="connsiteX2" y="connsiteY2"/>
              </a:cxn>
              <a:cxn ang="0">
                <a:pos x="connsiteX3" y="connsiteY3"/>
              </a:cxn>
            </a:cxnLst>
            <a:rect l="l" t="t" r="r" b="b"/>
            <a:pathLst>
              <a:path w="1252663" h="178681">
                <a:moveTo>
                  <a:pt x="0" y="0"/>
                </a:moveTo>
                <a:lnTo>
                  <a:pt x="1252663" y="0"/>
                </a:lnTo>
                <a:lnTo>
                  <a:pt x="1252663" y="178681"/>
                </a:lnTo>
                <a:lnTo>
                  <a:pt x="0" y="178681"/>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34" name="Frihåndsform: figur 33">
            <a:extLst>
              <a:ext uri="{FF2B5EF4-FFF2-40B4-BE49-F238E27FC236}">
                <a16:creationId xmlns:a16="http://schemas.microsoft.com/office/drawing/2014/main" id="{00000000-0008-0000-0100-000022000000}"/>
              </a:ext>
            </a:extLst>
          </xdr:cNvPr>
          <xdr:cNvSpPr/>
        </xdr:nvSpPr>
        <xdr:spPr>
          <a:xfrm>
            <a:off x="10192098" y="87971"/>
            <a:ext cx="216818" cy="366775"/>
          </a:xfrm>
          <a:custGeom>
            <a:avLst/>
            <a:gdLst>
              <a:gd name="connsiteX0" fmla="*/ 302441 w 378838"/>
              <a:gd name="connsiteY0" fmla="*/ 166685 h 640853"/>
              <a:gd name="connsiteX1" fmla="*/ 305598 w 378838"/>
              <a:gd name="connsiteY1" fmla="*/ 236137 h 640853"/>
              <a:gd name="connsiteX2" fmla="*/ 252562 w 378838"/>
              <a:gd name="connsiteY2" fmla="*/ 202042 h 640853"/>
              <a:gd name="connsiteX3" fmla="*/ 187530 w 378838"/>
              <a:gd name="connsiteY3" fmla="*/ 188783 h 640853"/>
              <a:gd name="connsiteX4" fmla="*/ 116183 w 378838"/>
              <a:gd name="connsiteY4" fmla="*/ 204568 h 640853"/>
              <a:gd name="connsiteX5" fmla="*/ 56833 w 378838"/>
              <a:gd name="connsiteY5" fmla="*/ 250028 h 640853"/>
              <a:gd name="connsiteX6" fmla="*/ 15793 w 378838"/>
              <a:gd name="connsiteY6" fmla="*/ 321374 h 640853"/>
              <a:gd name="connsiteX7" fmla="*/ 9 w 378838"/>
              <a:gd name="connsiteY7" fmla="*/ 415450 h 640853"/>
              <a:gd name="connsiteX8" fmla="*/ 48626 w 378838"/>
              <a:gd name="connsiteY8" fmla="*/ 582135 h 640853"/>
              <a:gd name="connsiteX9" fmla="*/ 178690 w 378838"/>
              <a:gd name="connsiteY9" fmla="*/ 640854 h 640853"/>
              <a:gd name="connsiteX10" fmla="*/ 250037 w 378838"/>
              <a:gd name="connsiteY10" fmla="*/ 622543 h 640853"/>
              <a:gd name="connsiteX11" fmla="*/ 308755 w 378838"/>
              <a:gd name="connsiteY11" fmla="*/ 580241 h 640853"/>
              <a:gd name="connsiteX12" fmla="*/ 309386 w 378838"/>
              <a:gd name="connsiteY12" fmla="*/ 580241 h 640853"/>
              <a:gd name="connsiteX13" fmla="*/ 315700 w 378838"/>
              <a:gd name="connsiteY13" fmla="*/ 630120 h 640853"/>
              <a:gd name="connsiteX14" fmla="*/ 378838 w 378838"/>
              <a:gd name="connsiteY14" fmla="*/ 630120 h 640853"/>
              <a:gd name="connsiteX15" fmla="*/ 378838 w 378838"/>
              <a:gd name="connsiteY15" fmla="*/ 0 h 640853"/>
              <a:gd name="connsiteX16" fmla="*/ 302441 w 378838"/>
              <a:gd name="connsiteY16" fmla="*/ 0 h 640853"/>
              <a:gd name="connsiteX17" fmla="*/ 302441 w 378838"/>
              <a:gd name="connsiteY17" fmla="*/ 166685 h 640853"/>
              <a:gd name="connsiteX18" fmla="*/ 302441 w 378838"/>
              <a:gd name="connsiteY18" fmla="*/ 296750 h 640853"/>
              <a:gd name="connsiteX19" fmla="*/ 302441 w 378838"/>
              <a:gd name="connsiteY19" fmla="*/ 518997 h 640853"/>
              <a:gd name="connsiteX20" fmla="*/ 250668 w 378838"/>
              <a:gd name="connsiteY20" fmla="*/ 562562 h 640853"/>
              <a:gd name="connsiteX21" fmla="*/ 195106 w 378838"/>
              <a:gd name="connsiteY21" fmla="*/ 577084 h 640853"/>
              <a:gd name="connsiteX22" fmla="*/ 109238 w 378838"/>
              <a:gd name="connsiteY22" fmla="*/ 534781 h 640853"/>
              <a:gd name="connsiteX23" fmla="*/ 78931 w 378838"/>
              <a:gd name="connsiteY23" fmla="*/ 414818 h 640853"/>
              <a:gd name="connsiteX24" fmla="*/ 88402 w 378838"/>
              <a:gd name="connsiteY24" fmla="*/ 348523 h 640853"/>
              <a:gd name="connsiteX25" fmla="*/ 114289 w 378838"/>
              <a:gd name="connsiteY25" fmla="*/ 297381 h 640853"/>
              <a:gd name="connsiteX26" fmla="*/ 152804 w 378838"/>
              <a:gd name="connsiteY26" fmla="*/ 264549 h 640853"/>
              <a:gd name="connsiteX27" fmla="*/ 200157 w 378838"/>
              <a:gd name="connsiteY27" fmla="*/ 252553 h 640853"/>
              <a:gd name="connsiteX28" fmla="*/ 251299 w 378838"/>
              <a:gd name="connsiteY28" fmla="*/ 262655 h 640853"/>
              <a:gd name="connsiteX29" fmla="*/ 302441 w 378838"/>
              <a:gd name="connsiteY29" fmla="*/ 296750 h 640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78838" h="640853">
                <a:moveTo>
                  <a:pt x="302441" y="166685"/>
                </a:moveTo>
                <a:lnTo>
                  <a:pt x="305598" y="236137"/>
                </a:lnTo>
                <a:cubicBezTo>
                  <a:pt x="289309" y="222720"/>
                  <a:pt x="271503" y="211273"/>
                  <a:pt x="252562" y="202042"/>
                </a:cubicBezTo>
                <a:cubicBezTo>
                  <a:pt x="232168" y="192805"/>
                  <a:pt x="209943" y="188272"/>
                  <a:pt x="187530" y="188783"/>
                </a:cubicBezTo>
                <a:cubicBezTo>
                  <a:pt x="162906" y="188973"/>
                  <a:pt x="138598" y="194352"/>
                  <a:pt x="116183" y="204568"/>
                </a:cubicBezTo>
                <a:cubicBezTo>
                  <a:pt x="93517" y="215560"/>
                  <a:pt x="73376" y="231023"/>
                  <a:pt x="56833" y="250028"/>
                </a:cubicBezTo>
                <a:cubicBezTo>
                  <a:pt x="38902" y="271084"/>
                  <a:pt x="24949" y="295272"/>
                  <a:pt x="15793" y="321374"/>
                </a:cubicBezTo>
                <a:cubicBezTo>
                  <a:pt x="5060" y="351573"/>
                  <a:pt x="-243" y="383413"/>
                  <a:pt x="9" y="415450"/>
                </a:cubicBezTo>
                <a:cubicBezTo>
                  <a:pt x="9" y="486796"/>
                  <a:pt x="16425" y="542989"/>
                  <a:pt x="48626" y="582135"/>
                </a:cubicBezTo>
                <a:cubicBezTo>
                  <a:pt x="80826" y="621281"/>
                  <a:pt x="124391" y="640854"/>
                  <a:pt x="178690" y="640854"/>
                </a:cubicBezTo>
                <a:cubicBezTo>
                  <a:pt x="203630" y="640854"/>
                  <a:pt x="228190" y="634559"/>
                  <a:pt x="250037" y="622543"/>
                </a:cubicBezTo>
                <a:cubicBezTo>
                  <a:pt x="271314" y="610945"/>
                  <a:pt x="291013" y="596732"/>
                  <a:pt x="308755" y="580241"/>
                </a:cubicBezTo>
                <a:lnTo>
                  <a:pt x="309386" y="580241"/>
                </a:lnTo>
                <a:lnTo>
                  <a:pt x="315700" y="630120"/>
                </a:lnTo>
                <a:lnTo>
                  <a:pt x="378838" y="630120"/>
                </a:lnTo>
                <a:lnTo>
                  <a:pt x="378838" y="0"/>
                </a:lnTo>
                <a:lnTo>
                  <a:pt x="302441" y="0"/>
                </a:lnTo>
                <a:lnTo>
                  <a:pt x="302441" y="166685"/>
                </a:lnTo>
                <a:close/>
                <a:moveTo>
                  <a:pt x="302441" y="296750"/>
                </a:moveTo>
                <a:lnTo>
                  <a:pt x="302441" y="518997"/>
                </a:lnTo>
                <a:cubicBezTo>
                  <a:pt x="287793" y="536385"/>
                  <a:pt x="270304" y="551121"/>
                  <a:pt x="250668" y="562562"/>
                </a:cubicBezTo>
                <a:cubicBezTo>
                  <a:pt x="233683" y="572064"/>
                  <a:pt x="214553" y="577065"/>
                  <a:pt x="195106" y="577084"/>
                </a:cubicBezTo>
                <a:cubicBezTo>
                  <a:pt x="161201" y="578296"/>
                  <a:pt x="128937" y="562410"/>
                  <a:pt x="109238" y="534781"/>
                </a:cubicBezTo>
                <a:cubicBezTo>
                  <a:pt x="89034" y="506369"/>
                  <a:pt x="78931" y="465960"/>
                  <a:pt x="78931" y="414818"/>
                </a:cubicBezTo>
                <a:cubicBezTo>
                  <a:pt x="78616" y="392360"/>
                  <a:pt x="81836" y="369990"/>
                  <a:pt x="88402" y="348523"/>
                </a:cubicBezTo>
                <a:cubicBezTo>
                  <a:pt x="94211" y="330182"/>
                  <a:pt x="102924" y="312907"/>
                  <a:pt x="114289" y="297381"/>
                </a:cubicBezTo>
                <a:cubicBezTo>
                  <a:pt x="124644" y="283800"/>
                  <a:pt x="137777" y="272600"/>
                  <a:pt x="152804" y="264549"/>
                </a:cubicBezTo>
                <a:cubicBezTo>
                  <a:pt x="167388" y="256752"/>
                  <a:pt x="183615" y="252629"/>
                  <a:pt x="200157" y="252553"/>
                </a:cubicBezTo>
                <a:cubicBezTo>
                  <a:pt x="217710" y="252484"/>
                  <a:pt x="235073" y="255918"/>
                  <a:pt x="251299" y="262655"/>
                </a:cubicBezTo>
                <a:cubicBezTo>
                  <a:pt x="269988" y="271311"/>
                  <a:pt x="287225" y="282815"/>
                  <a:pt x="302441" y="296750"/>
                </a:cubicBez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35" name="Frihåndsform: figur 34">
            <a:extLst>
              <a:ext uri="{FF2B5EF4-FFF2-40B4-BE49-F238E27FC236}">
                <a16:creationId xmlns:a16="http://schemas.microsoft.com/office/drawing/2014/main" id="{00000000-0008-0000-0100-000023000000}"/>
              </a:ext>
            </a:extLst>
          </xdr:cNvPr>
          <xdr:cNvSpPr/>
        </xdr:nvSpPr>
        <xdr:spPr>
          <a:xfrm>
            <a:off x="10451195" y="82550"/>
            <a:ext cx="147794" cy="366414"/>
          </a:xfrm>
          <a:custGeom>
            <a:avLst/>
            <a:gdLst>
              <a:gd name="connsiteX0" fmla="*/ 256972 w 258235"/>
              <a:gd name="connsiteY0" fmla="*/ 13892 h 640223"/>
              <a:gd name="connsiteX1" fmla="*/ 223510 w 258235"/>
              <a:gd name="connsiteY1" fmla="*/ 3790 h 640223"/>
              <a:gd name="connsiteX2" fmla="*/ 184995 w 258235"/>
              <a:gd name="connsiteY2" fmla="*/ 1 h 640223"/>
              <a:gd name="connsiteX3" fmla="*/ 89025 w 258235"/>
              <a:gd name="connsiteY3" fmla="*/ 38516 h 640223"/>
              <a:gd name="connsiteX4" fmla="*/ 58087 w 258235"/>
              <a:gd name="connsiteY4" fmla="*/ 143325 h 640223"/>
              <a:gd name="connsiteX5" fmla="*/ 58087 w 258235"/>
              <a:gd name="connsiteY5" fmla="*/ 209621 h 640223"/>
              <a:gd name="connsiteX6" fmla="*/ 0 w 258235"/>
              <a:gd name="connsiteY6" fmla="*/ 214040 h 640223"/>
              <a:gd name="connsiteX7" fmla="*/ 0 w 258235"/>
              <a:gd name="connsiteY7" fmla="*/ 271496 h 640223"/>
              <a:gd name="connsiteX8" fmla="*/ 58087 w 258235"/>
              <a:gd name="connsiteY8" fmla="*/ 271496 h 640223"/>
              <a:gd name="connsiteX9" fmla="*/ 58087 w 258235"/>
              <a:gd name="connsiteY9" fmla="*/ 640224 h 640223"/>
              <a:gd name="connsiteX10" fmla="*/ 133222 w 258235"/>
              <a:gd name="connsiteY10" fmla="*/ 640224 h 640223"/>
              <a:gd name="connsiteX11" fmla="*/ 133222 w 258235"/>
              <a:gd name="connsiteY11" fmla="*/ 271496 h 640223"/>
              <a:gd name="connsiteX12" fmla="*/ 224141 w 258235"/>
              <a:gd name="connsiteY12" fmla="*/ 271496 h 640223"/>
              <a:gd name="connsiteX13" fmla="*/ 224141 w 258235"/>
              <a:gd name="connsiteY13" fmla="*/ 209621 h 640223"/>
              <a:gd name="connsiteX14" fmla="*/ 133222 w 258235"/>
              <a:gd name="connsiteY14" fmla="*/ 209621 h 640223"/>
              <a:gd name="connsiteX15" fmla="*/ 133222 w 258235"/>
              <a:gd name="connsiteY15" fmla="*/ 143325 h 640223"/>
              <a:gd name="connsiteX16" fmla="*/ 191309 w 258235"/>
              <a:gd name="connsiteY16" fmla="*/ 61877 h 640223"/>
              <a:gd name="connsiteX17" fmla="*/ 239294 w 258235"/>
              <a:gd name="connsiteY17" fmla="*/ 72610 h 640223"/>
              <a:gd name="connsiteX18" fmla="*/ 241188 w 258235"/>
              <a:gd name="connsiteY18" fmla="*/ 73242 h 640223"/>
              <a:gd name="connsiteX19" fmla="*/ 258236 w 258235"/>
              <a:gd name="connsiteY19" fmla="*/ 14523 h 6402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58235" h="640223">
                <a:moveTo>
                  <a:pt x="256972" y="13892"/>
                </a:moveTo>
                <a:cubicBezTo>
                  <a:pt x="246176" y="9403"/>
                  <a:pt x="235000" y="6019"/>
                  <a:pt x="223510" y="3790"/>
                </a:cubicBezTo>
                <a:cubicBezTo>
                  <a:pt x="210819" y="1220"/>
                  <a:pt x="197938" y="-49"/>
                  <a:pt x="184995" y="1"/>
                </a:cubicBezTo>
                <a:cubicBezTo>
                  <a:pt x="142061" y="1"/>
                  <a:pt x="109861" y="12629"/>
                  <a:pt x="89025" y="38516"/>
                </a:cubicBezTo>
                <a:cubicBezTo>
                  <a:pt x="68189" y="64402"/>
                  <a:pt x="58087" y="99129"/>
                  <a:pt x="58087" y="143325"/>
                </a:cubicBezTo>
                <a:lnTo>
                  <a:pt x="58087" y="209621"/>
                </a:lnTo>
                <a:lnTo>
                  <a:pt x="0" y="214040"/>
                </a:lnTo>
                <a:lnTo>
                  <a:pt x="0" y="271496"/>
                </a:lnTo>
                <a:lnTo>
                  <a:pt x="58087" y="271496"/>
                </a:lnTo>
                <a:lnTo>
                  <a:pt x="58087" y="640224"/>
                </a:lnTo>
                <a:lnTo>
                  <a:pt x="133222" y="640224"/>
                </a:lnTo>
                <a:lnTo>
                  <a:pt x="133222" y="271496"/>
                </a:lnTo>
                <a:lnTo>
                  <a:pt x="224141" y="271496"/>
                </a:lnTo>
                <a:lnTo>
                  <a:pt x="224141" y="209621"/>
                </a:lnTo>
                <a:lnTo>
                  <a:pt x="133222" y="209621"/>
                </a:lnTo>
                <a:lnTo>
                  <a:pt x="133222" y="143325"/>
                </a:lnTo>
                <a:cubicBezTo>
                  <a:pt x="133222" y="89026"/>
                  <a:pt x="152163" y="61877"/>
                  <a:pt x="191309" y="61877"/>
                </a:cubicBezTo>
                <a:cubicBezTo>
                  <a:pt x="207851" y="62041"/>
                  <a:pt x="224204" y="65697"/>
                  <a:pt x="239294" y="72610"/>
                </a:cubicBezTo>
                <a:lnTo>
                  <a:pt x="241188" y="73242"/>
                </a:lnTo>
                <a:lnTo>
                  <a:pt x="258236" y="14523"/>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36" name="Frihåndsform: figur 35">
            <a:extLst>
              <a:ext uri="{FF2B5EF4-FFF2-40B4-BE49-F238E27FC236}">
                <a16:creationId xmlns:a16="http://schemas.microsoft.com/office/drawing/2014/main" id="{00000000-0008-0000-0100-000024000000}"/>
              </a:ext>
            </a:extLst>
          </xdr:cNvPr>
          <xdr:cNvSpPr/>
        </xdr:nvSpPr>
        <xdr:spPr>
          <a:xfrm>
            <a:off x="10596459" y="190235"/>
            <a:ext cx="229821" cy="270293"/>
          </a:xfrm>
          <a:custGeom>
            <a:avLst/>
            <a:gdLst>
              <a:gd name="connsiteX0" fmla="*/ 353574 w 401559"/>
              <a:gd name="connsiteY0" fmla="*/ 85237 h 472274"/>
              <a:gd name="connsiteX1" fmla="*/ 401559 w 401559"/>
              <a:gd name="connsiteY1" fmla="*/ 27781 h 472274"/>
              <a:gd name="connsiteX2" fmla="*/ 367465 w 401559"/>
              <a:gd name="connsiteY2" fmla="*/ 0 h 472274"/>
              <a:gd name="connsiteX3" fmla="*/ 323268 w 401559"/>
              <a:gd name="connsiteY3" fmla="*/ 53668 h 472274"/>
              <a:gd name="connsiteX4" fmla="*/ 267075 w 401559"/>
              <a:gd name="connsiteY4" fmla="*/ 21467 h 472274"/>
              <a:gd name="connsiteX5" fmla="*/ 201411 w 401559"/>
              <a:gd name="connsiteY5" fmla="*/ 10102 h 472274"/>
              <a:gd name="connsiteX6" fmla="*/ 61876 w 401559"/>
              <a:gd name="connsiteY6" fmla="*/ 69452 h 472274"/>
              <a:gd name="connsiteX7" fmla="*/ 17679 w 401559"/>
              <a:gd name="connsiteY7" fmla="*/ 140798 h 472274"/>
              <a:gd name="connsiteX8" fmla="*/ 1263 w 401559"/>
              <a:gd name="connsiteY8" fmla="*/ 236768 h 472274"/>
              <a:gd name="connsiteX9" fmla="*/ 13891 w 401559"/>
              <a:gd name="connsiteY9" fmla="*/ 322005 h 472274"/>
              <a:gd name="connsiteX10" fmla="*/ 47985 w 401559"/>
              <a:gd name="connsiteY10" fmla="*/ 387038 h 472274"/>
              <a:gd name="connsiteX11" fmla="*/ 0 w 401559"/>
              <a:gd name="connsiteY11" fmla="*/ 444493 h 472274"/>
              <a:gd name="connsiteX12" fmla="*/ 35357 w 401559"/>
              <a:gd name="connsiteY12" fmla="*/ 472274 h 472274"/>
              <a:gd name="connsiteX13" fmla="*/ 78292 w 401559"/>
              <a:gd name="connsiteY13" fmla="*/ 419238 h 472274"/>
              <a:gd name="connsiteX14" fmla="*/ 200149 w 401559"/>
              <a:gd name="connsiteY14" fmla="*/ 461541 h 472274"/>
              <a:gd name="connsiteX15" fmla="*/ 275915 w 401559"/>
              <a:gd name="connsiteY15" fmla="*/ 446388 h 472274"/>
              <a:gd name="connsiteX16" fmla="*/ 339684 w 401559"/>
              <a:gd name="connsiteY16" fmla="*/ 402191 h 472274"/>
              <a:gd name="connsiteX17" fmla="*/ 383881 w 401559"/>
              <a:gd name="connsiteY17" fmla="*/ 331476 h 472274"/>
              <a:gd name="connsiteX18" fmla="*/ 400297 w 401559"/>
              <a:gd name="connsiteY18" fmla="*/ 236137 h 472274"/>
              <a:gd name="connsiteX19" fmla="*/ 387669 w 401559"/>
              <a:gd name="connsiteY19" fmla="*/ 149638 h 472274"/>
              <a:gd name="connsiteX20" fmla="*/ 353574 w 401559"/>
              <a:gd name="connsiteY20" fmla="*/ 85237 h 472274"/>
              <a:gd name="connsiteX21" fmla="*/ 201411 w 401559"/>
              <a:gd name="connsiteY21" fmla="*/ 71978 h 472274"/>
              <a:gd name="connsiteX22" fmla="*/ 280965 w 401559"/>
              <a:gd name="connsiteY22" fmla="*/ 105441 h 472274"/>
              <a:gd name="connsiteX23" fmla="*/ 95339 w 401559"/>
              <a:gd name="connsiteY23" fmla="*/ 330213 h 472274"/>
              <a:gd name="connsiteX24" fmla="*/ 76397 w 401559"/>
              <a:gd name="connsiteY24" fmla="*/ 233612 h 472274"/>
              <a:gd name="connsiteX25" fmla="*/ 85868 w 401559"/>
              <a:gd name="connsiteY25" fmla="*/ 167948 h 472274"/>
              <a:gd name="connsiteX26" fmla="*/ 111755 w 401559"/>
              <a:gd name="connsiteY26" fmla="*/ 116806 h 472274"/>
              <a:gd name="connsiteX27" fmla="*/ 151532 w 401559"/>
              <a:gd name="connsiteY27" fmla="*/ 83974 h 472274"/>
              <a:gd name="connsiteX28" fmla="*/ 201411 w 401559"/>
              <a:gd name="connsiteY28" fmla="*/ 71978 h 472274"/>
              <a:gd name="connsiteX29" fmla="*/ 201411 w 401559"/>
              <a:gd name="connsiteY29" fmla="*/ 401559 h 472274"/>
              <a:gd name="connsiteX30" fmla="*/ 121857 w 401559"/>
              <a:gd name="connsiteY30" fmla="*/ 368727 h 472274"/>
              <a:gd name="connsiteX31" fmla="*/ 306852 w 401559"/>
              <a:gd name="connsiteY31" fmla="*/ 142692 h 472274"/>
              <a:gd name="connsiteX32" fmla="*/ 326425 w 401559"/>
              <a:gd name="connsiteY32" fmla="*/ 239925 h 472274"/>
              <a:gd name="connsiteX33" fmla="*/ 316955 w 401559"/>
              <a:gd name="connsiteY33" fmla="*/ 305589 h 472274"/>
              <a:gd name="connsiteX34" fmla="*/ 291067 w 401559"/>
              <a:gd name="connsiteY34" fmla="*/ 356731 h 472274"/>
              <a:gd name="connsiteX35" fmla="*/ 251291 w 401559"/>
              <a:gd name="connsiteY35" fmla="*/ 389563 h 472274"/>
              <a:gd name="connsiteX36" fmla="*/ 201411 w 401559"/>
              <a:gd name="connsiteY36" fmla="*/ 401559 h 4722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01559" h="472274">
                <a:moveTo>
                  <a:pt x="353574" y="85237"/>
                </a:moveTo>
                <a:lnTo>
                  <a:pt x="401559" y="27781"/>
                </a:lnTo>
                <a:lnTo>
                  <a:pt x="367465" y="0"/>
                </a:lnTo>
                <a:lnTo>
                  <a:pt x="323268" y="53668"/>
                </a:lnTo>
                <a:cubicBezTo>
                  <a:pt x="306726" y="39493"/>
                  <a:pt x="287658" y="28570"/>
                  <a:pt x="267075" y="21467"/>
                </a:cubicBezTo>
                <a:cubicBezTo>
                  <a:pt x="245987" y="13972"/>
                  <a:pt x="223762" y="10134"/>
                  <a:pt x="201411" y="10102"/>
                </a:cubicBezTo>
                <a:cubicBezTo>
                  <a:pt x="148691" y="9761"/>
                  <a:pt x="98180" y="31241"/>
                  <a:pt x="61876" y="69452"/>
                </a:cubicBezTo>
                <a:cubicBezTo>
                  <a:pt x="42934" y="90338"/>
                  <a:pt x="27907" y="114520"/>
                  <a:pt x="17679" y="140798"/>
                </a:cubicBezTo>
                <a:cubicBezTo>
                  <a:pt x="6314" y="171502"/>
                  <a:pt x="758" y="204038"/>
                  <a:pt x="1263" y="236768"/>
                </a:cubicBezTo>
                <a:cubicBezTo>
                  <a:pt x="884" y="265673"/>
                  <a:pt x="5178" y="294445"/>
                  <a:pt x="13891" y="322005"/>
                </a:cubicBezTo>
                <a:cubicBezTo>
                  <a:pt x="21530" y="345442"/>
                  <a:pt x="33084" y="367427"/>
                  <a:pt x="47985" y="387038"/>
                </a:cubicBezTo>
                <a:lnTo>
                  <a:pt x="0" y="444493"/>
                </a:lnTo>
                <a:lnTo>
                  <a:pt x="35357" y="472274"/>
                </a:lnTo>
                <a:lnTo>
                  <a:pt x="78292" y="419238"/>
                </a:lnTo>
                <a:cubicBezTo>
                  <a:pt x="112702" y="447164"/>
                  <a:pt x="155826" y="462128"/>
                  <a:pt x="200149" y="461541"/>
                </a:cubicBezTo>
                <a:cubicBezTo>
                  <a:pt x="226162" y="461642"/>
                  <a:pt x="251922" y="456490"/>
                  <a:pt x="275915" y="446388"/>
                </a:cubicBezTo>
                <a:cubicBezTo>
                  <a:pt x="300096" y="436355"/>
                  <a:pt x="321816" y="421284"/>
                  <a:pt x="339684" y="402191"/>
                </a:cubicBezTo>
                <a:cubicBezTo>
                  <a:pt x="358752" y="381639"/>
                  <a:pt x="373779" y="357640"/>
                  <a:pt x="383881" y="331476"/>
                </a:cubicBezTo>
                <a:cubicBezTo>
                  <a:pt x="395183" y="300974"/>
                  <a:pt x="400739" y="268653"/>
                  <a:pt x="400297" y="236137"/>
                </a:cubicBezTo>
                <a:cubicBezTo>
                  <a:pt x="400550" y="206828"/>
                  <a:pt x="396256" y="177652"/>
                  <a:pt x="387669" y="149638"/>
                </a:cubicBezTo>
                <a:cubicBezTo>
                  <a:pt x="380030" y="126396"/>
                  <a:pt x="368475" y="104620"/>
                  <a:pt x="353574" y="85237"/>
                </a:cubicBezTo>
                <a:close/>
                <a:moveTo>
                  <a:pt x="201411" y="71978"/>
                </a:moveTo>
                <a:cubicBezTo>
                  <a:pt x="231465" y="71321"/>
                  <a:pt x="260382" y="83488"/>
                  <a:pt x="280965" y="105441"/>
                </a:cubicBezTo>
                <a:lnTo>
                  <a:pt x="95339" y="330213"/>
                </a:lnTo>
                <a:cubicBezTo>
                  <a:pt x="81891" y="299825"/>
                  <a:pt x="75451" y="266822"/>
                  <a:pt x="76397" y="233612"/>
                </a:cubicBezTo>
                <a:cubicBezTo>
                  <a:pt x="76145" y="211362"/>
                  <a:pt x="79302" y="189213"/>
                  <a:pt x="85868" y="167948"/>
                </a:cubicBezTo>
                <a:cubicBezTo>
                  <a:pt x="91362" y="149499"/>
                  <a:pt x="100137" y="132180"/>
                  <a:pt x="111755" y="116806"/>
                </a:cubicBezTo>
                <a:cubicBezTo>
                  <a:pt x="122236" y="102896"/>
                  <a:pt x="135874" y="91651"/>
                  <a:pt x="151532" y="83974"/>
                </a:cubicBezTo>
                <a:cubicBezTo>
                  <a:pt x="166875" y="75797"/>
                  <a:pt x="184048" y="71675"/>
                  <a:pt x="201411" y="71978"/>
                </a:cubicBezTo>
                <a:close/>
                <a:moveTo>
                  <a:pt x="201411" y="401559"/>
                </a:moveTo>
                <a:cubicBezTo>
                  <a:pt x="171547" y="401793"/>
                  <a:pt x="142882" y="389954"/>
                  <a:pt x="121857" y="368727"/>
                </a:cubicBezTo>
                <a:lnTo>
                  <a:pt x="306852" y="142692"/>
                </a:lnTo>
                <a:cubicBezTo>
                  <a:pt x="320743" y="173182"/>
                  <a:pt x="327435" y="206443"/>
                  <a:pt x="326425" y="239925"/>
                </a:cubicBezTo>
                <a:cubicBezTo>
                  <a:pt x="326677" y="262175"/>
                  <a:pt x="323520" y="284324"/>
                  <a:pt x="316955" y="305589"/>
                </a:cubicBezTo>
                <a:cubicBezTo>
                  <a:pt x="311146" y="323931"/>
                  <a:pt x="302432" y="341206"/>
                  <a:pt x="291067" y="356731"/>
                </a:cubicBezTo>
                <a:cubicBezTo>
                  <a:pt x="280271" y="370363"/>
                  <a:pt x="266696" y="381551"/>
                  <a:pt x="251291" y="389563"/>
                </a:cubicBezTo>
                <a:cubicBezTo>
                  <a:pt x="235821" y="397310"/>
                  <a:pt x="218711" y="401414"/>
                  <a:pt x="201411" y="401559"/>
                </a:cubicBez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grpSp>
    <xdr:clientData fPrintsWithSheet="0"/>
  </xdr:twoCellAnchor>
  <xdr:twoCellAnchor editAs="oneCell">
    <xdr:from>
      <xdr:col>7</xdr:col>
      <xdr:colOff>378881</xdr:colOff>
      <xdr:row>6</xdr:row>
      <xdr:rowOff>164835</xdr:rowOff>
    </xdr:from>
    <xdr:to>
      <xdr:col>7</xdr:col>
      <xdr:colOff>2169579</xdr:colOff>
      <xdr:row>6</xdr:row>
      <xdr:rowOff>1485614</xdr:rowOff>
    </xdr:to>
    <xdr:pic>
      <xdr:nvPicPr>
        <xdr:cNvPr id="38" name="Grafikk 23">
          <a:extLst>
            <a:ext uri="{FF2B5EF4-FFF2-40B4-BE49-F238E27FC236}">
              <a16:creationId xmlns:a16="http://schemas.microsoft.com/office/drawing/2014/main" id="{00000000-0008-0000-0100-00002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015131" y="2101585"/>
          <a:ext cx="1790698" cy="13207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0</xdr:row>
      <xdr:rowOff>133350</xdr:rowOff>
    </xdr:from>
    <xdr:to>
      <xdr:col>9</xdr:col>
      <xdr:colOff>0</xdr:colOff>
      <xdr:row>1</xdr:row>
      <xdr:rowOff>2250</xdr:rowOff>
    </xdr:to>
    <xdr:grpSp>
      <xdr:nvGrpSpPr>
        <xdr:cNvPr id="4" name="Gruppe 3">
          <a:extLst>
            <a:ext uri="{FF2B5EF4-FFF2-40B4-BE49-F238E27FC236}">
              <a16:creationId xmlns:a16="http://schemas.microsoft.com/office/drawing/2014/main" id="{00000000-0008-0000-0200-000004000000}"/>
            </a:ext>
          </a:extLst>
        </xdr:cNvPr>
        <xdr:cNvGrpSpPr>
          <a:grpSpLocks noChangeAspect="1"/>
        </xdr:cNvGrpSpPr>
      </xdr:nvGrpSpPr>
      <xdr:grpSpPr>
        <a:xfrm>
          <a:off x="12852400" y="133350"/>
          <a:ext cx="0" cy="402300"/>
          <a:chOff x="9404350" y="82550"/>
          <a:chExt cx="1421930" cy="377978"/>
        </a:xfrm>
      </xdr:grpSpPr>
      <xdr:sp macro="" textlink="">
        <xdr:nvSpPr>
          <xdr:cNvPr id="5" name="Frihåndsform: figur 4">
            <a:extLst>
              <a:ext uri="{FF2B5EF4-FFF2-40B4-BE49-F238E27FC236}">
                <a16:creationId xmlns:a16="http://schemas.microsoft.com/office/drawing/2014/main" id="{00000000-0008-0000-0200-000005000000}"/>
              </a:ext>
            </a:extLst>
          </xdr:cNvPr>
          <xdr:cNvSpPr/>
        </xdr:nvSpPr>
        <xdr:spPr>
          <a:xfrm>
            <a:off x="9814126" y="89417"/>
            <a:ext cx="307151" cy="102263"/>
          </a:xfrm>
          <a:custGeom>
            <a:avLst/>
            <a:gdLst>
              <a:gd name="connsiteX0" fmla="*/ 0 w 536675"/>
              <a:gd name="connsiteY0" fmla="*/ 0 h 178681"/>
              <a:gd name="connsiteX1" fmla="*/ 536675 w 536675"/>
              <a:gd name="connsiteY1" fmla="*/ 0 h 178681"/>
              <a:gd name="connsiteX2" fmla="*/ 536675 w 536675"/>
              <a:gd name="connsiteY2" fmla="*/ 178681 h 178681"/>
              <a:gd name="connsiteX3" fmla="*/ 0 w 536675"/>
              <a:gd name="connsiteY3" fmla="*/ 178681 h 178681"/>
            </a:gdLst>
            <a:ahLst/>
            <a:cxnLst>
              <a:cxn ang="0">
                <a:pos x="connsiteX0" y="connsiteY0"/>
              </a:cxn>
              <a:cxn ang="0">
                <a:pos x="connsiteX1" y="connsiteY1"/>
              </a:cxn>
              <a:cxn ang="0">
                <a:pos x="connsiteX2" y="connsiteY2"/>
              </a:cxn>
              <a:cxn ang="0">
                <a:pos x="connsiteX3" y="connsiteY3"/>
              </a:cxn>
            </a:cxnLst>
            <a:rect l="l" t="t" r="r" b="b"/>
            <a:pathLst>
              <a:path w="536675" h="178681">
                <a:moveTo>
                  <a:pt x="0" y="0"/>
                </a:moveTo>
                <a:lnTo>
                  <a:pt x="536675" y="0"/>
                </a:lnTo>
                <a:lnTo>
                  <a:pt x="536675" y="178681"/>
                </a:lnTo>
                <a:lnTo>
                  <a:pt x="0" y="178681"/>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6" name="Frihåndsform: figur 5">
            <a:extLst>
              <a:ext uri="{FF2B5EF4-FFF2-40B4-BE49-F238E27FC236}">
                <a16:creationId xmlns:a16="http://schemas.microsoft.com/office/drawing/2014/main" id="{00000000-0008-0000-0200-000006000000}"/>
              </a:ext>
            </a:extLst>
          </xdr:cNvPr>
          <xdr:cNvSpPr/>
        </xdr:nvSpPr>
        <xdr:spPr>
          <a:xfrm>
            <a:off x="9609238" y="345617"/>
            <a:ext cx="512400" cy="102263"/>
          </a:xfrm>
          <a:custGeom>
            <a:avLst/>
            <a:gdLst>
              <a:gd name="connsiteX0" fmla="*/ 895300 w 895300"/>
              <a:gd name="connsiteY0" fmla="*/ 0 h 178681"/>
              <a:gd name="connsiteX1" fmla="*/ 0 w 895300"/>
              <a:gd name="connsiteY1" fmla="*/ 0 h 178681"/>
              <a:gd name="connsiteX2" fmla="*/ 0 w 895300"/>
              <a:gd name="connsiteY2" fmla="*/ 178681 h 178681"/>
              <a:gd name="connsiteX3" fmla="*/ 895300 w 895300"/>
              <a:gd name="connsiteY3" fmla="*/ 178681 h 178681"/>
              <a:gd name="connsiteX4" fmla="*/ 895300 w 895300"/>
              <a:gd name="connsiteY4" fmla="*/ 0 h 17868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95300" h="178681">
                <a:moveTo>
                  <a:pt x="895300" y="0"/>
                </a:moveTo>
                <a:lnTo>
                  <a:pt x="0" y="0"/>
                </a:lnTo>
                <a:lnTo>
                  <a:pt x="0" y="178681"/>
                </a:lnTo>
                <a:lnTo>
                  <a:pt x="895300" y="178681"/>
                </a:lnTo>
                <a:lnTo>
                  <a:pt x="895300" y="0"/>
                </a:lnTo>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7" name="Frihåndsform: figur 6">
            <a:extLst>
              <a:ext uri="{FF2B5EF4-FFF2-40B4-BE49-F238E27FC236}">
                <a16:creationId xmlns:a16="http://schemas.microsoft.com/office/drawing/2014/main" id="{00000000-0008-0000-0200-000007000000}"/>
              </a:ext>
            </a:extLst>
          </xdr:cNvPr>
          <xdr:cNvSpPr/>
        </xdr:nvSpPr>
        <xdr:spPr>
          <a:xfrm>
            <a:off x="9404350" y="217698"/>
            <a:ext cx="716927" cy="102263"/>
          </a:xfrm>
          <a:custGeom>
            <a:avLst/>
            <a:gdLst>
              <a:gd name="connsiteX0" fmla="*/ 0 w 1252663"/>
              <a:gd name="connsiteY0" fmla="*/ 0 h 178681"/>
              <a:gd name="connsiteX1" fmla="*/ 1252663 w 1252663"/>
              <a:gd name="connsiteY1" fmla="*/ 0 h 178681"/>
              <a:gd name="connsiteX2" fmla="*/ 1252663 w 1252663"/>
              <a:gd name="connsiteY2" fmla="*/ 178681 h 178681"/>
              <a:gd name="connsiteX3" fmla="*/ 0 w 1252663"/>
              <a:gd name="connsiteY3" fmla="*/ 178681 h 178681"/>
            </a:gdLst>
            <a:ahLst/>
            <a:cxnLst>
              <a:cxn ang="0">
                <a:pos x="connsiteX0" y="connsiteY0"/>
              </a:cxn>
              <a:cxn ang="0">
                <a:pos x="connsiteX1" y="connsiteY1"/>
              </a:cxn>
              <a:cxn ang="0">
                <a:pos x="connsiteX2" y="connsiteY2"/>
              </a:cxn>
              <a:cxn ang="0">
                <a:pos x="connsiteX3" y="connsiteY3"/>
              </a:cxn>
            </a:cxnLst>
            <a:rect l="l" t="t" r="r" b="b"/>
            <a:pathLst>
              <a:path w="1252663" h="178681">
                <a:moveTo>
                  <a:pt x="0" y="0"/>
                </a:moveTo>
                <a:lnTo>
                  <a:pt x="1252663" y="0"/>
                </a:lnTo>
                <a:lnTo>
                  <a:pt x="1252663" y="178681"/>
                </a:lnTo>
                <a:lnTo>
                  <a:pt x="0" y="178681"/>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8" name="Frihåndsform: figur 7">
            <a:extLst>
              <a:ext uri="{FF2B5EF4-FFF2-40B4-BE49-F238E27FC236}">
                <a16:creationId xmlns:a16="http://schemas.microsoft.com/office/drawing/2014/main" id="{00000000-0008-0000-0200-000008000000}"/>
              </a:ext>
            </a:extLst>
          </xdr:cNvPr>
          <xdr:cNvSpPr/>
        </xdr:nvSpPr>
        <xdr:spPr>
          <a:xfrm>
            <a:off x="10192098" y="87971"/>
            <a:ext cx="216818" cy="366775"/>
          </a:xfrm>
          <a:custGeom>
            <a:avLst/>
            <a:gdLst>
              <a:gd name="connsiteX0" fmla="*/ 302441 w 378838"/>
              <a:gd name="connsiteY0" fmla="*/ 166685 h 640853"/>
              <a:gd name="connsiteX1" fmla="*/ 305598 w 378838"/>
              <a:gd name="connsiteY1" fmla="*/ 236137 h 640853"/>
              <a:gd name="connsiteX2" fmla="*/ 252562 w 378838"/>
              <a:gd name="connsiteY2" fmla="*/ 202042 h 640853"/>
              <a:gd name="connsiteX3" fmla="*/ 187530 w 378838"/>
              <a:gd name="connsiteY3" fmla="*/ 188783 h 640853"/>
              <a:gd name="connsiteX4" fmla="*/ 116183 w 378838"/>
              <a:gd name="connsiteY4" fmla="*/ 204568 h 640853"/>
              <a:gd name="connsiteX5" fmla="*/ 56833 w 378838"/>
              <a:gd name="connsiteY5" fmla="*/ 250028 h 640853"/>
              <a:gd name="connsiteX6" fmla="*/ 15793 w 378838"/>
              <a:gd name="connsiteY6" fmla="*/ 321374 h 640853"/>
              <a:gd name="connsiteX7" fmla="*/ 9 w 378838"/>
              <a:gd name="connsiteY7" fmla="*/ 415450 h 640853"/>
              <a:gd name="connsiteX8" fmla="*/ 48626 w 378838"/>
              <a:gd name="connsiteY8" fmla="*/ 582135 h 640853"/>
              <a:gd name="connsiteX9" fmla="*/ 178690 w 378838"/>
              <a:gd name="connsiteY9" fmla="*/ 640854 h 640853"/>
              <a:gd name="connsiteX10" fmla="*/ 250037 w 378838"/>
              <a:gd name="connsiteY10" fmla="*/ 622543 h 640853"/>
              <a:gd name="connsiteX11" fmla="*/ 308755 w 378838"/>
              <a:gd name="connsiteY11" fmla="*/ 580241 h 640853"/>
              <a:gd name="connsiteX12" fmla="*/ 309386 w 378838"/>
              <a:gd name="connsiteY12" fmla="*/ 580241 h 640853"/>
              <a:gd name="connsiteX13" fmla="*/ 315700 w 378838"/>
              <a:gd name="connsiteY13" fmla="*/ 630120 h 640853"/>
              <a:gd name="connsiteX14" fmla="*/ 378838 w 378838"/>
              <a:gd name="connsiteY14" fmla="*/ 630120 h 640853"/>
              <a:gd name="connsiteX15" fmla="*/ 378838 w 378838"/>
              <a:gd name="connsiteY15" fmla="*/ 0 h 640853"/>
              <a:gd name="connsiteX16" fmla="*/ 302441 w 378838"/>
              <a:gd name="connsiteY16" fmla="*/ 0 h 640853"/>
              <a:gd name="connsiteX17" fmla="*/ 302441 w 378838"/>
              <a:gd name="connsiteY17" fmla="*/ 166685 h 640853"/>
              <a:gd name="connsiteX18" fmla="*/ 302441 w 378838"/>
              <a:gd name="connsiteY18" fmla="*/ 296750 h 640853"/>
              <a:gd name="connsiteX19" fmla="*/ 302441 w 378838"/>
              <a:gd name="connsiteY19" fmla="*/ 518997 h 640853"/>
              <a:gd name="connsiteX20" fmla="*/ 250668 w 378838"/>
              <a:gd name="connsiteY20" fmla="*/ 562562 h 640853"/>
              <a:gd name="connsiteX21" fmla="*/ 195106 w 378838"/>
              <a:gd name="connsiteY21" fmla="*/ 577084 h 640853"/>
              <a:gd name="connsiteX22" fmla="*/ 109238 w 378838"/>
              <a:gd name="connsiteY22" fmla="*/ 534781 h 640853"/>
              <a:gd name="connsiteX23" fmla="*/ 78931 w 378838"/>
              <a:gd name="connsiteY23" fmla="*/ 414818 h 640853"/>
              <a:gd name="connsiteX24" fmla="*/ 88402 w 378838"/>
              <a:gd name="connsiteY24" fmla="*/ 348523 h 640853"/>
              <a:gd name="connsiteX25" fmla="*/ 114289 w 378838"/>
              <a:gd name="connsiteY25" fmla="*/ 297381 h 640853"/>
              <a:gd name="connsiteX26" fmla="*/ 152804 w 378838"/>
              <a:gd name="connsiteY26" fmla="*/ 264549 h 640853"/>
              <a:gd name="connsiteX27" fmla="*/ 200157 w 378838"/>
              <a:gd name="connsiteY27" fmla="*/ 252553 h 640853"/>
              <a:gd name="connsiteX28" fmla="*/ 251299 w 378838"/>
              <a:gd name="connsiteY28" fmla="*/ 262655 h 640853"/>
              <a:gd name="connsiteX29" fmla="*/ 302441 w 378838"/>
              <a:gd name="connsiteY29" fmla="*/ 296750 h 640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78838" h="640853">
                <a:moveTo>
                  <a:pt x="302441" y="166685"/>
                </a:moveTo>
                <a:lnTo>
                  <a:pt x="305598" y="236137"/>
                </a:lnTo>
                <a:cubicBezTo>
                  <a:pt x="289309" y="222720"/>
                  <a:pt x="271503" y="211273"/>
                  <a:pt x="252562" y="202042"/>
                </a:cubicBezTo>
                <a:cubicBezTo>
                  <a:pt x="232168" y="192805"/>
                  <a:pt x="209943" y="188272"/>
                  <a:pt x="187530" y="188783"/>
                </a:cubicBezTo>
                <a:cubicBezTo>
                  <a:pt x="162906" y="188973"/>
                  <a:pt x="138598" y="194352"/>
                  <a:pt x="116183" y="204568"/>
                </a:cubicBezTo>
                <a:cubicBezTo>
                  <a:pt x="93517" y="215560"/>
                  <a:pt x="73376" y="231023"/>
                  <a:pt x="56833" y="250028"/>
                </a:cubicBezTo>
                <a:cubicBezTo>
                  <a:pt x="38902" y="271084"/>
                  <a:pt x="24949" y="295272"/>
                  <a:pt x="15793" y="321374"/>
                </a:cubicBezTo>
                <a:cubicBezTo>
                  <a:pt x="5060" y="351573"/>
                  <a:pt x="-243" y="383413"/>
                  <a:pt x="9" y="415450"/>
                </a:cubicBezTo>
                <a:cubicBezTo>
                  <a:pt x="9" y="486796"/>
                  <a:pt x="16425" y="542989"/>
                  <a:pt x="48626" y="582135"/>
                </a:cubicBezTo>
                <a:cubicBezTo>
                  <a:pt x="80826" y="621281"/>
                  <a:pt x="124391" y="640854"/>
                  <a:pt x="178690" y="640854"/>
                </a:cubicBezTo>
                <a:cubicBezTo>
                  <a:pt x="203630" y="640854"/>
                  <a:pt x="228190" y="634559"/>
                  <a:pt x="250037" y="622543"/>
                </a:cubicBezTo>
                <a:cubicBezTo>
                  <a:pt x="271314" y="610945"/>
                  <a:pt x="291013" y="596732"/>
                  <a:pt x="308755" y="580241"/>
                </a:cubicBezTo>
                <a:lnTo>
                  <a:pt x="309386" y="580241"/>
                </a:lnTo>
                <a:lnTo>
                  <a:pt x="315700" y="630120"/>
                </a:lnTo>
                <a:lnTo>
                  <a:pt x="378838" y="630120"/>
                </a:lnTo>
                <a:lnTo>
                  <a:pt x="378838" y="0"/>
                </a:lnTo>
                <a:lnTo>
                  <a:pt x="302441" y="0"/>
                </a:lnTo>
                <a:lnTo>
                  <a:pt x="302441" y="166685"/>
                </a:lnTo>
                <a:close/>
                <a:moveTo>
                  <a:pt x="302441" y="296750"/>
                </a:moveTo>
                <a:lnTo>
                  <a:pt x="302441" y="518997"/>
                </a:lnTo>
                <a:cubicBezTo>
                  <a:pt x="287793" y="536385"/>
                  <a:pt x="270304" y="551121"/>
                  <a:pt x="250668" y="562562"/>
                </a:cubicBezTo>
                <a:cubicBezTo>
                  <a:pt x="233683" y="572064"/>
                  <a:pt x="214553" y="577065"/>
                  <a:pt x="195106" y="577084"/>
                </a:cubicBezTo>
                <a:cubicBezTo>
                  <a:pt x="161201" y="578296"/>
                  <a:pt x="128937" y="562410"/>
                  <a:pt x="109238" y="534781"/>
                </a:cubicBezTo>
                <a:cubicBezTo>
                  <a:pt x="89034" y="506369"/>
                  <a:pt x="78931" y="465960"/>
                  <a:pt x="78931" y="414818"/>
                </a:cubicBezTo>
                <a:cubicBezTo>
                  <a:pt x="78616" y="392360"/>
                  <a:pt x="81836" y="369990"/>
                  <a:pt x="88402" y="348523"/>
                </a:cubicBezTo>
                <a:cubicBezTo>
                  <a:pt x="94211" y="330182"/>
                  <a:pt x="102924" y="312907"/>
                  <a:pt x="114289" y="297381"/>
                </a:cubicBezTo>
                <a:cubicBezTo>
                  <a:pt x="124644" y="283800"/>
                  <a:pt x="137777" y="272600"/>
                  <a:pt x="152804" y="264549"/>
                </a:cubicBezTo>
                <a:cubicBezTo>
                  <a:pt x="167388" y="256752"/>
                  <a:pt x="183615" y="252629"/>
                  <a:pt x="200157" y="252553"/>
                </a:cubicBezTo>
                <a:cubicBezTo>
                  <a:pt x="217710" y="252484"/>
                  <a:pt x="235073" y="255918"/>
                  <a:pt x="251299" y="262655"/>
                </a:cubicBezTo>
                <a:cubicBezTo>
                  <a:pt x="269988" y="271311"/>
                  <a:pt x="287225" y="282815"/>
                  <a:pt x="302441" y="296750"/>
                </a:cubicBez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9" name="Frihåndsform: figur 8">
            <a:extLst>
              <a:ext uri="{FF2B5EF4-FFF2-40B4-BE49-F238E27FC236}">
                <a16:creationId xmlns:a16="http://schemas.microsoft.com/office/drawing/2014/main" id="{00000000-0008-0000-0200-000009000000}"/>
              </a:ext>
            </a:extLst>
          </xdr:cNvPr>
          <xdr:cNvSpPr/>
        </xdr:nvSpPr>
        <xdr:spPr>
          <a:xfrm>
            <a:off x="10451195" y="82550"/>
            <a:ext cx="147794" cy="366414"/>
          </a:xfrm>
          <a:custGeom>
            <a:avLst/>
            <a:gdLst>
              <a:gd name="connsiteX0" fmla="*/ 256972 w 258235"/>
              <a:gd name="connsiteY0" fmla="*/ 13892 h 640223"/>
              <a:gd name="connsiteX1" fmla="*/ 223510 w 258235"/>
              <a:gd name="connsiteY1" fmla="*/ 3790 h 640223"/>
              <a:gd name="connsiteX2" fmla="*/ 184995 w 258235"/>
              <a:gd name="connsiteY2" fmla="*/ 1 h 640223"/>
              <a:gd name="connsiteX3" fmla="*/ 89025 w 258235"/>
              <a:gd name="connsiteY3" fmla="*/ 38516 h 640223"/>
              <a:gd name="connsiteX4" fmla="*/ 58087 w 258235"/>
              <a:gd name="connsiteY4" fmla="*/ 143325 h 640223"/>
              <a:gd name="connsiteX5" fmla="*/ 58087 w 258235"/>
              <a:gd name="connsiteY5" fmla="*/ 209621 h 640223"/>
              <a:gd name="connsiteX6" fmla="*/ 0 w 258235"/>
              <a:gd name="connsiteY6" fmla="*/ 214040 h 640223"/>
              <a:gd name="connsiteX7" fmla="*/ 0 w 258235"/>
              <a:gd name="connsiteY7" fmla="*/ 271496 h 640223"/>
              <a:gd name="connsiteX8" fmla="*/ 58087 w 258235"/>
              <a:gd name="connsiteY8" fmla="*/ 271496 h 640223"/>
              <a:gd name="connsiteX9" fmla="*/ 58087 w 258235"/>
              <a:gd name="connsiteY9" fmla="*/ 640224 h 640223"/>
              <a:gd name="connsiteX10" fmla="*/ 133222 w 258235"/>
              <a:gd name="connsiteY10" fmla="*/ 640224 h 640223"/>
              <a:gd name="connsiteX11" fmla="*/ 133222 w 258235"/>
              <a:gd name="connsiteY11" fmla="*/ 271496 h 640223"/>
              <a:gd name="connsiteX12" fmla="*/ 224141 w 258235"/>
              <a:gd name="connsiteY12" fmla="*/ 271496 h 640223"/>
              <a:gd name="connsiteX13" fmla="*/ 224141 w 258235"/>
              <a:gd name="connsiteY13" fmla="*/ 209621 h 640223"/>
              <a:gd name="connsiteX14" fmla="*/ 133222 w 258235"/>
              <a:gd name="connsiteY14" fmla="*/ 209621 h 640223"/>
              <a:gd name="connsiteX15" fmla="*/ 133222 w 258235"/>
              <a:gd name="connsiteY15" fmla="*/ 143325 h 640223"/>
              <a:gd name="connsiteX16" fmla="*/ 191309 w 258235"/>
              <a:gd name="connsiteY16" fmla="*/ 61877 h 640223"/>
              <a:gd name="connsiteX17" fmla="*/ 239294 w 258235"/>
              <a:gd name="connsiteY17" fmla="*/ 72610 h 640223"/>
              <a:gd name="connsiteX18" fmla="*/ 241188 w 258235"/>
              <a:gd name="connsiteY18" fmla="*/ 73242 h 640223"/>
              <a:gd name="connsiteX19" fmla="*/ 258236 w 258235"/>
              <a:gd name="connsiteY19" fmla="*/ 14523 h 6402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58235" h="640223">
                <a:moveTo>
                  <a:pt x="256972" y="13892"/>
                </a:moveTo>
                <a:cubicBezTo>
                  <a:pt x="246176" y="9403"/>
                  <a:pt x="235000" y="6019"/>
                  <a:pt x="223510" y="3790"/>
                </a:cubicBezTo>
                <a:cubicBezTo>
                  <a:pt x="210819" y="1220"/>
                  <a:pt x="197938" y="-49"/>
                  <a:pt x="184995" y="1"/>
                </a:cubicBezTo>
                <a:cubicBezTo>
                  <a:pt x="142061" y="1"/>
                  <a:pt x="109861" y="12629"/>
                  <a:pt x="89025" y="38516"/>
                </a:cubicBezTo>
                <a:cubicBezTo>
                  <a:pt x="68189" y="64402"/>
                  <a:pt x="58087" y="99129"/>
                  <a:pt x="58087" y="143325"/>
                </a:cubicBezTo>
                <a:lnTo>
                  <a:pt x="58087" y="209621"/>
                </a:lnTo>
                <a:lnTo>
                  <a:pt x="0" y="214040"/>
                </a:lnTo>
                <a:lnTo>
                  <a:pt x="0" y="271496"/>
                </a:lnTo>
                <a:lnTo>
                  <a:pt x="58087" y="271496"/>
                </a:lnTo>
                <a:lnTo>
                  <a:pt x="58087" y="640224"/>
                </a:lnTo>
                <a:lnTo>
                  <a:pt x="133222" y="640224"/>
                </a:lnTo>
                <a:lnTo>
                  <a:pt x="133222" y="271496"/>
                </a:lnTo>
                <a:lnTo>
                  <a:pt x="224141" y="271496"/>
                </a:lnTo>
                <a:lnTo>
                  <a:pt x="224141" y="209621"/>
                </a:lnTo>
                <a:lnTo>
                  <a:pt x="133222" y="209621"/>
                </a:lnTo>
                <a:lnTo>
                  <a:pt x="133222" y="143325"/>
                </a:lnTo>
                <a:cubicBezTo>
                  <a:pt x="133222" y="89026"/>
                  <a:pt x="152163" y="61877"/>
                  <a:pt x="191309" y="61877"/>
                </a:cubicBezTo>
                <a:cubicBezTo>
                  <a:pt x="207851" y="62041"/>
                  <a:pt x="224204" y="65697"/>
                  <a:pt x="239294" y="72610"/>
                </a:cubicBezTo>
                <a:lnTo>
                  <a:pt x="241188" y="73242"/>
                </a:lnTo>
                <a:lnTo>
                  <a:pt x="258236" y="14523"/>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10" name="Frihåndsform: figur 9">
            <a:extLst>
              <a:ext uri="{FF2B5EF4-FFF2-40B4-BE49-F238E27FC236}">
                <a16:creationId xmlns:a16="http://schemas.microsoft.com/office/drawing/2014/main" id="{00000000-0008-0000-0200-00000A000000}"/>
              </a:ext>
            </a:extLst>
          </xdr:cNvPr>
          <xdr:cNvSpPr/>
        </xdr:nvSpPr>
        <xdr:spPr>
          <a:xfrm>
            <a:off x="10596459" y="190235"/>
            <a:ext cx="229821" cy="270293"/>
          </a:xfrm>
          <a:custGeom>
            <a:avLst/>
            <a:gdLst>
              <a:gd name="connsiteX0" fmla="*/ 353574 w 401559"/>
              <a:gd name="connsiteY0" fmla="*/ 85237 h 472274"/>
              <a:gd name="connsiteX1" fmla="*/ 401559 w 401559"/>
              <a:gd name="connsiteY1" fmla="*/ 27781 h 472274"/>
              <a:gd name="connsiteX2" fmla="*/ 367465 w 401559"/>
              <a:gd name="connsiteY2" fmla="*/ 0 h 472274"/>
              <a:gd name="connsiteX3" fmla="*/ 323268 w 401559"/>
              <a:gd name="connsiteY3" fmla="*/ 53668 h 472274"/>
              <a:gd name="connsiteX4" fmla="*/ 267075 w 401559"/>
              <a:gd name="connsiteY4" fmla="*/ 21467 h 472274"/>
              <a:gd name="connsiteX5" fmla="*/ 201411 w 401559"/>
              <a:gd name="connsiteY5" fmla="*/ 10102 h 472274"/>
              <a:gd name="connsiteX6" fmla="*/ 61876 w 401559"/>
              <a:gd name="connsiteY6" fmla="*/ 69452 h 472274"/>
              <a:gd name="connsiteX7" fmla="*/ 17679 w 401559"/>
              <a:gd name="connsiteY7" fmla="*/ 140798 h 472274"/>
              <a:gd name="connsiteX8" fmla="*/ 1263 w 401559"/>
              <a:gd name="connsiteY8" fmla="*/ 236768 h 472274"/>
              <a:gd name="connsiteX9" fmla="*/ 13891 w 401559"/>
              <a:gd name="connsiteY9" fmla="*/ 322005 h 472274"/>
              <a:gd name="connsiteX10" fmla="*/ 47985 w 401559"/>
              <a:gd name="connsiteY10" fmla="*/ 387038 h 472274"/>
              <a:gd name="connsiteX11" fmla="*/ 0 w 401559"/>
              <a:gd name="connsiteY11" fmla="*/ 444493 h 472274"/>
              <a:gd name="connsiteX12" fmla="*/ 35357 w 401559"/>
              <a:gd name="connsiteY12" fmla="*/ 472274 h 472274"/>
              <a:gd name="connsiteX13" fmla="*/ 78292 w 401559"/>
              <a:gd name="connsiteY13" fmla="*/ 419238 h 472274"/>
              <a:gd name="connsiteX14" fmla="*/ 200149 w 401559"/>
              <a:gd name="connsiteY14" fmla="*/ 461541 h 472274"/>
              <a:gd name="connsiteX15" fmla="*/ 275915 w 401559"/>
              <a:gd name="connsiteY15" fmla="*/ 446388 h 472274"/>
              <a:gd name="connsiteX16" fmla="*/ 339684 w 401559"/>
              <a:gd name="connsiteY16" fmla="*/ 402191 h 472274"/>
              <a:gd name="connsiteX17" fmla="*/ 383881 w 401559"/>
              <a:gd name="connsiteY17" fmla="*/ 331476 h 472274"/>
              <a:gd name="connsiteX18" fmla="*/ 400297 w 401559"/>
              <a:gd name="connsiteY18" fmla="*/ 236137 h 472274"/>
              <a:gd name="connsiteX19" fmla="*/ 387669 w 401559"/>
              <a:gd name="connsiteY19" fmla="*/ 149638 h 472274"/>
              <a:gd name="connsiteX20" fmla="*/ 353574 w 401559"/>
              <a:gd name="connsiteY20" fmla="*/ 85237 h 472274"/>
              <a:gd name="connsiteX21" fmla="*/ 201411 w 401559"/>
              <a:gd name="connsiteY21" fmla="*/ 71978 h 472274"/>
              <a:gd name="connsiteX22" fmla="*/ 280965 w 401559"/>
              <a:gd name="connsiteY22" fmla="*/ 105441 h 472274"/>
              <a:gd name="connsiteX23" fmla="*/ 95339 w 401559"/>
              <a:gd name="connsiteY23" fmla="*/ 330213 h 472274"/>
              <a:gd name="connsiteX24" fmla="*/ 76397 w 401559"/>
              <a:gd name="connsiteY24" fmla="*/ 233612 h 472274"/>
              <a:gd name="connsiteX25" fmla="*/ 85868 w 401559"/>
              <a:gd name="connsiteY25" fmla="*/ 167948 h 472274"/>
              <a:gd name="connsiteX26" fmla="*/ 111755 w 401559"/>
              <a:gd name="connsiteY26" fmla="*/ 116806 h 472274"/>
              <a:gd name="connsiteX27" fmla="*/ 151532 w 401559"/>
              <a:gd name="connsiteY27" fmla="*/ 83974 h 472274"/>
              <a:gd name="connsiteX28" fmla="*/ 201411 w 401559"/>
              <a:gd name="connsiteY28" fmla="*/ 71978 h 472274"/>
              <a:gd name="connsiteX29" fmla="*/ 201411 w 401559"/>
              <a:gd name="connsiteY29" fmla="*/ 401559 h 472274"/>
              <a:gd name="connsiteX30" fmla="*/ 121857 w 401559"/>
              <a:gd name="connsiteY30" fmla="*/ 368727 h 472274"/>
              <a:gd name="connsiteX31" fmla="*/ 306852 w 401559"/>
              <a:gd name="connsiteY31" fmla="*/ 142692 h 472274"/>
              <a:gd name="connsiteX32" fmla="*/ 326425 w 401559"/>
              <a:gd name="connsiteY32" fmla="*/ 239925 h 472274"/>
              <a:gd name="connsiteX33" fmla="*/ 316955 w 401559"/>
              <a:gd name="connsiteY33" fmla="*/ 305589 h 472274"/>
              <a:gd name="connsiteX34" fmla="*/ 291067 w 401559"/>
              <a:gd name="connsiteY34" fmla="*/ 356731 h 472274"/>
              <a:gd name="connsiteX35" fmla="*/ 251291 w 401559"/>
              <a:gd name="connsiteY35" fmla="*/ 389563 h 472274"/>
              <a:gd name="connsiteX36" fmla="*/ 201411 w 401559"/>
              <a:gd name="connsiteY36" fmla="*/ 401559 h 4722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01559" h="472274">
                <a:moveTo>
                  <a:pt x="353574" y="85237"/>
                </a:moveTo>
                <a:lnTo>
                  <a:pt x="401559" y="27781"/>
                </a:lnTo>
                <a:lnTo>
                  <a:pt x="367465" y="0"/>
                </a:lnTo>
                <a:lnTo>
                  <a:pt x="323268" y="53668"/>
                </a:lnTo>
                <a:cubicBezTo>
                  <a:pt x="306726" y="39493"/>
                  <a:pt x="287658" y="28570"/>
                  <a:pt x="267075" y="21467"/>
                </a:cubicBezTo>
                <a:cubicBezTo>
                  <a:pt x="245987" y="13972"/>
                  <a:pt x="223762" y="10134"/>
                  <a:pt x="201411" y="10102"/>
                </a:cubicBezTo>
                <a:cubicBezTo>
                  <a:pt x="148691" y="9761"/>
                  <a:pt x="98180" y="31241"/>
                  <a:pt x="61876" y="69452"/>
                </a:cubicBezTo>
                <a:cubicBezTo>
                  <a:pt x="42934" y="90338"/>
                  <a:pt x="27907" y="114520"/>
                  <a:pt x="17679" y="140798"/>
                </a:cubicBezTo>
                <a:cubicBezTo>
                  <a:pt x="6314" y="171502"/>
                  <a:pt x="758" y="204038"/>
                  <a:pt x="1263" y="236768"/>
                </a:cubicBezTo>
                <a:cubicBezTo>
                  <a:pt x="884" y="265673"/>
                  <a:pt x="5178" y="294445"/>
                  <a:pt x="13891" y="322005"/>
                </a:cubicBezTo>
                <a:cubicBezTo>
                  <a:pt x="21530" y="345442"/>
                  <a:pt x="33084" y="367427"/>
                  <a:pt x="47985" y="387038"/>
                </a:cubicBezTo>
                <a:lnTo>
                  <a:pt x="0" y="444493"/>
                </a:lnTo>
                <a:lnTo>
                  <a:pt x="35357" y="472274"/>
                </a:lnTo>
                <a:lnTo>
                  <a:pt x="78292" y="419238"/>
                </a:lnTo>
                <a:cubicBezTo>
                  <a:pt x="112702" y="447164"/>
                  <a:pt x="155826" y="462128"/>
                  <a:pt x="200149" y="461541"/>
                </a:cubicBezTo>
                <a:cubicBezTo>
                  <a:pt x="226162" y="461642"/>
                  <a:pt x="251922" y="456490"/>
                  <a:pt x="275915" y="446388"/>
                </a:cubicBezTo>
                <a:cubicBezTo>
                  <a:pt x="300096" y="436355"/>
                  <a:pt x="321816" y="421284"/>
                  <a:pt x="339684" y="402191"/>
                </a:cubicBezTo>
                <a:cubicBezTo>
                  <a:pt x="358752" y="381639"/>
                  <a:pt x="373779" y="357640"/>
                  <a:pt x="383881" y="331476"/>
                </a:cubicBezTo>
                <a:cubicBezTo>
                  <a:pt x="395183" y="300974"/>
                  <a:pt x="400739" y="268653"/>
                  <a:pt x="400297" y="236137"/>
                </a:cubicBezTo>
                <a:cubicBezTo>
                  <a:pt x="400550" y="206828"/>
                  <a:pt x="396256" y="177652"/>
                  <a:pt x="387669" y="149638"/>
                </a:cubicBezTo>
                <a:cubicBezTo>
                  <a:pt x="380030" y="126396"/>
                  <a:pt x="368475" y="104620"/>
                  <a:pt x="353574" y="85237"/>
                </a:cubicBezTo>
                <a:close/>
                <a:moveTo>
                  <a:pt x="201411" y="71978"/>
                </a:moveTo>
                <a:cubicBezTo>
                  <a:pt x="231465" y="71321"/>
                  <a:pt x="260382" y="83488"/>
                  <a:pt x="280965" y="105441"/>
                </a:cubicBezTo>
                <a:lnTo>
                  <a:pt x="95339" y="330213"/>
                </a:lnTo>
                <a:cubicBezTo>
                  <a:pt x="81891" y="299825"/>
                  <a:pt x="75451" y="266822"/>
                  <a:pt x="76397" y="233612"/>
                </a:cubicBezTo>
                <a:cubicBezTo>
                  <a:pt x="76145" y="211362"/>
                  <a:pt x="79302" y="189213"/>
                  <a:pt x="85868" y="167948"/>
                </a:cubicBezTo>
                <a:cubicBezTo>
                  <a:pt x="91362" y="149499"/>
                  <a:pt x="100137" y="132180"/>
                  <a:pt x="111755" y="116806"/>
                </a:cubicBezTo>
                <a:cubicBezTo>
                  <a:pt x="122236" y="102896"/>
                  <a:pt x="135874" y="91651"/>
                  <a:pt x="151532" y="83974"/>
                </a:cubicBezTo>
                <a:cubicBezTo>
                  <a:pt x="166875" y="75797"/>
                  <a:pt x="184048" y="71675"/>
                  <a:pt x="201411" y="71978"/>
                </a:cubicBezTo>
                <a:close/>
                <a:moveTo>
                  <a:pt x="201411" y="401559"/>
                </a:moveTo>
                <a:cubicBezTo>
                  <a:pt x="171547" y="401793"/>
                  <a:pt x="142882" y="389954"/>
                  <a:pt x="121857" y="368727"/>
                </a:cubicBezTo>
                <a:lnTo>
                  <a:pt x="306852" y="142692"/>
                </a:lnTo>
                <a:cubicBezTo>
                  <a:pt x="320743" y="173182"/>
                  <a:pt x="327435" y="206443"/>
                  <a:pt x="326425" y="239925"/>
                </a:cubicBezTo>
                <a:cubicBezTo>
                  <a:pt x="326677" y="262175"/>
                  <a:pt x="323520" y="284324"/>
                  <a:pt x="316955" y="305589"/>
                </a:cubicBezTo>
                <a:cubicBezTo>
                  <a:pt x="311146" y="323931"/>
                  <a:pt x="302432" y="341206"/>
                  <a:pt x="291067" y="356731"/>
                </a:cubicBezTo>
                <a:cubicBezTo>
                  <a:pt x="280271" y="370363"/>
                  <a:pt x="266696" y="381551"/>
                  <a:pt x="251291" y="389563"/>
                </a:cubicBezTo>
                <a:cubicBezTo>
                  <a:pt x="235821" y="397310"/>
                  <a:pt x="218711" y="401414"/>
                  <a:pt x="201411" y="401559"/>
                </a:cubicBez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grpSp>
    <xdr:clientData/>
  </xdr:twoCellAnchor>
  <xdr:twoCellAnchor editAs="absolute">
    <xdr:from>
      <xdr:col>7</xdr:col>
      <xdr:colOff>603250</xdr:colOff>
      <xdr:row>5</xdr:row>
      <xdr:rowOff>149225</xdr:rowOff>
    </xdr:from>
    <xdr:to>
      <xdr:col>8</xdr:col>
      <xdr:colOff>174625</xdr:colOff>
      <xdr:row>6</xdr:row>
      <xdr:rowOff>1765075</xdr:rowOff>
    </xdr:to>
    <xdr:pic>
      <xdr:nvPicPr>
        <xdr:cNvPr id="30" name="Grafikk 20">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058525" y="1901825"/>
          <a:ext cx="1787525" cy="1806350"/>
        </a:xfrm>
        <a:prstGeom prst="rect">
          <a:avLst/>
        </a:prstGeom>
      </xdr:spPr>
    </xdr:pic>
    <xdr:clientData/>
  </xdr:twoCellAnchor>
  <xdr:twoCellAnchor editAs="oneCell">
    <xdr:from>
      <xdr:col>7</xdr:col>
      <xdr:colOff>400050</xdr:colOff>
      <xdr:row>20</xdr:row>
      <xdr:rowOff>120651</xdr:rowOff>
    </xdr:from>
    <xdr:to>
      <xdr:col>7</xdr:col>
      <xdr:colOff>2200050</xdr:colOff>
      <xdr:row>20</xdr:row>
      <xdr:rowOff>1723020</xdr:rowOff>
    </xdr:to>
    <xdr:pic>
      <xdr:nvPicPr>
        <xdr:cNvPr id="38" name="Grafikk 8">
          <a:extLst>
            <a:ext uri="{FF2B5EF4-FFF2-40B4-BE49-F238E27FC236}">
              <a16:creationId xmlns:a16="http://schemas.microsoft.com/office/drawing/2014/main" id="{00000000-0008-0000-0200-000026000000}"/>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l="8909" t="22964" r="14150" b="28444"/>
        <a:stretch/>
      </xdr:blipFill>
      <xdr:spPr>
        <a:xfrm>
          <a:off x="11099800" y="10115551"/>
          <a:ext cx="1800000" cy="1608719"/>
        </a:xfrm>
        <a:prstGeom prst="rect">
          <a:avLst/>
        </a:prstGeom>
      </xdr:spPr>
    </xdr:pic>
    <xdr:clientData/>
  </xdr:twoCellAnchor>
  <xdr:twoCellAnchor editAs="oneCell">
    <xdr:from>
      <xdr:col>7</xdr:col>
      <xdr:colOff>263525</xdr:colOff>
      <xdr:row>29</xdr:row>
      <xdr:rowOff>142875</xdr:rowOff>
    </xdr:from>
    <xdr:to>
      <xdr:col>7</xdr:col>
      <xdr:colOff>2066700</xdr:colOff>
      <xdr:row>31</xdr:row>
      <xdr:rowOff>47951</xdr:rowOff>
    </xdr:to>
    <xdr:pic>
      <xdr:nvPicPr>
        <xdr:cNvPr id="49" name="Grafikk 8">
          <a:extLst>
            <a:ext uri="{FF2B5EF4-FFF2-40B4-BE49-F238E27FC236}">
              <a16:creationId xmlns:a16="http://schemas.microsoft.com/office/drawing/2014/main" id="{00000000-0008-0000-0200-000031000000}"/>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r:embed="rId6"/>
            </a:ext>
          </a:extLst>
        </a:blip>
        <a:srcRect l="8819" t="18832" r="11553" b="22797"/>
        <a:stretch/>
      </xdr:blipFill>
      <xdr:spPr>
        <a:xfrm>
          <a:off x="10902950" y="16649700"/>
          <a:ext cx="1803175" cy="1876751"/>
        </a:xfrm>
        <a:prstGeom prst="rect">
          <a:avLst/>
        </a:prstGeom>
      </xdr:spPr>
    </xdr:pic>
    <xdr:clientData/>
  </xdr:twoCellAnchor>
  <xdr:twoCellAnchor editAs="oneCell">
    <xdr:from>
      <xdr:col>7</xdr:col>
      <xdr:colOff>314325</xdr:colOff>
      <xdr:row>40</xdr:row>
      <xdr:rowOff>6350</xdr:rowOff>
    </xdr:from>
    <xdr:to>
      <xdr:col>7</xdr:col>
      <xdr:colOff>2114325</xdr:colOff>
      <xdr:row>40</xdr:row>
      <xdr:rowOff>1742430</xdr:rowOff>
    </xdr:to>
    <xdr:pic>
      <xdr:nvPicPr>
        <xdr:cNvPr id="50" name="Grafikk 3">
          <a:extLst>
            <a:ext uri="{FF2B5EF4-FFF2-40B4-BE49-F238E27FC236}">
              <a16:creationId xmlns:a16="http://schemas.microsoft.com/office/drawing/2014/main" id="{00000000-0008-0000-0200-00003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0953750" y="22961600"/>
          <a:ext cx="1800000" cy="1736080"/>
        </a:xfrm>
        <a:prstGeom prst="rect">
          <a:avLst/>
        </a:prstGeom>
      </xdr:spPr>
    </xdr:pic>
    <xdr:clientData/>
  </xdr:twoCellAnchor>
  <xdr:twoCellAnchor>
    <xdr:from>
      <xdr:col>7</xdr:col>
      <xdr:colOff>1238249</xdr:colOff>
      <xdr:row>0</xdr:row>
      <xdr:rowOff>120650</xdr:rowOff>
    </xdr:from>
    <xdr:to>
      <xdr:col>7</xdr:col>
      <xdr:colOff>2140712</xdr:colOff>
      <xdr:row>0</xdr:row>
      <xdr:rowOff>408650</xdr:rowOff>
    </xdr:to>
    <xdr:grpSp>
      <xdr:nvGrpSpPr>
        <xdr:cNvPr id="17" name="Gruppe 16">
          <a:extLst>
            <a:ext uri="{FF2B5EF4-FFF2-40B4-BE49-F238E27FC236}">
              <a16:creationId xmlns:a16="http://schemas.microsoft.com/office/drawing/2014/main" id="{93ECE27E-2FCD-4880-AABD-A1974F57AA68}"/>
            </a:ext>
            <a:ext uri="{C183D7F6-B498-43B3-948B-1728B52AA6E4}">
              <adec:decorative xmlns:adec="http://schemas.microsoft.com/office/drawing/2017/decorative" val="1"/>
            </a:ext>
          </a:extLst>
        </xdr:cNvPr>
        <xdr:cNvGrpSpPr>
          <a:grpSpLocks noChangeAspect="1"/>
        </xdr:cNvGrpSpPr>
      </xdr:nvGrpSpPr>
      <xdr:grpSpPr>
        <a:xfrm>
          <a:off x="11690349" y="120650"/>
          <a:ext cx="902463" cy="288000"/>
          <a:chOff x="9404350" y="82550"/>
          <a:chExt cx="1421930" cy="377978"/>
        </a:xfrm>
      </xdr:grpSpPr>
      <xdr:sp macro="" textlink="">
        <xdr:nvSpPr>
          <xdr:cNvPr id="36" name="Frihåndsform: figur 35">
            <a:extLst>
              <a:ext uri="{FF2B5EF4-FFF2-40B4-BE49-F238E27FC236}">
                <a16:creationId xmlns:a16="http://schemas.microsoft.com/office/drawing/2014/main" id="{752A31AD-B322-DF1F-85DA-58AC75616A65}"/>
              </a:ext>
            </a:extLst>
          </xdr:cNvPr>
          <xdr:cNvSpPr/>
        </xdr:nvSpPr>
        <xdr:spPr>
          <a:xfrm>
            <a:off x="9814126" y="89417"/>
            <a:ext cx="307151" cy="102263"/>
          </a:xfrm>
          <a:custGeom>
            <a:avLst/>
            <a:gdLst>
              <a:gd name="connsiteX0" fmla="*/ 0 w 536675"/>
              <a:gd name="connsiteY0" fmla="*/ 0 h 178681"/>
              <a:gd name="connsiteX1" fmla="*/ 536675 w 536675"/>
              <a:gd name="connsiteY1" fmla="*/ 0 h 178681"/>
              <a:gd name="connsiteX2" fmla="*/ 536675 w 536675"/>
              <a:gd name="connsiteY2" fmla="*/ 178681 h 178681"/>
              <a:gd name="connsiteX3" fmla="*/ 0 w 536675"/>
              <a:gd name="connsiteY3" fmla="*/ 178681 h 178681"/>
            </a:gdLst>
            <a:ahLst/>
            <a:cxnLst>
              <a:cxn ang="0">
                <a:pos x="connsiteX0" y="connsiteY0"/>
              </a:cxn>
              <a:cxn ang="0">
                <a:pos x="connsiteX1" y="connsiteY1"/>
              </a:cxn>
              <a:cxn ang="0">
                <a:pos x="connsiteX2" y="connsiteY2"/>
              </a:cxn>
              <a:cxn ang="0">
                <a:pos x="connsiteX3" y="connsiteY3"/>
              </a:cxn>
            </a:cxnLst>
            <a:rect l="l" t="t" r="r" b="b"/>
            <a:pathLst>
              <a:path w="536675" h="178681">
                <a:moveTo>
                  <a:pt x="0" y="0"/>
                </a:moveTo>
                <a:lnTo>
                  <a:pt x="536675" y="0"/>
                </a:lnTo>
                <a:lnTo>
                  <a:pt x="536675" y="178681"/>
                </a:lnTo>
                <a:lnTo>
                  <a:pt x="0" y="178681"/>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37" name="Frihåndsform: figur 36">
            <a:extLst>
              <a:ext uri="{FF2B5EF4-FFF2-40B4-BE49-F238E27FC236}">
                <a16:creationId xmlns:a16="http://schemas.microsoft.com/office/drawing/2014/main" id="{4CDF31F7-1FD8-0E41-71E6-33FCFA74C8ED}"/>
              </a:ext>
            </a:extLst>
          </xdr:cNvPr>
          <xdr:cNvSpPr/>
        </xdr:nvSpPr>
        <xdr:spPr>
          <a:xfrm>
            <a:off x="9609238" y="345617"/>
            <a:ext cx="512400" cy="102263"/>
          </a:xfrm>
          <a:custGeom>
            <a:avLst/>
            <a:gdLst>
              <a:gd name="connsiteX0" fmla="*/ 895300 w 895300"/>
              <a:gd name="connsiteY0" fmla="*/ 0 h 178681"/>
              <a:gd name="connsiteX1" fmla="*/ 0 w 895300"/>
              <a:gd name="connsiteY1" fmla="*/ 0 h 178681"/>
              <a:gd name="connsiteX2" fmla="*/ 0 w 895300"/>
              <a:gd name="connsiteY2" fmla="*/ 178681 h 178681"/>
              <a:gd name="connsiteX3" fmla="*/ 895300 w 895300"/>
              <a:gd name="connsiteY3" fmla="*/ 178681 h 178681"/>
              <a:gd name="connsiteX4" fmla="*/ 895300 w 895300"/>
              <a:gd name="connsiteY4" fmla="*/ 0 h 17868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95300" h="178681">
                <a:moveTo>
                  <a:pt x="895300" y="0"/>
                </a:moveTo>
                <a:lnTo>
                  <a:pt x="0" y="0"/>
                </a:lnTo>
                <a:lnTo>
                  <a:pt x="0" y="178681"/>
                </a:lnTo>
                <a:lnTo>
                  <a:pt x="895300" y="178681"/>
                </a:lnTo>
                <a:lnTo>
                  <a:pt x="895300" y="0"/>
                </a:lnTo>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51" name="Frihåndsform: figur 50">
            <a:extLst>
              <a:ext uri="{FF2B5EF4-FFF2-40B4-BE49-F238E27FC236}">
                <a16:creationId xmlns:a16="http://schemas.microsoft.com/office/drawing/2014/main" id="{A32F0E74-3B48-8D4C-FA08-31657D90561D}"/>
              </a:ext>
            </a:extLst>
          </xdr:cNvPr>
          <xdr:cNvSpPr/>
        </xdr:nvSpPr>
        <xdr:spPr>
          <a:xfrm>
            <a:off x="9404350" y="217698"/>
            <a:ext cx="716927" cy="102263"/>
          </a:xfrm>
          <a:custGeom>
            <a:avLst/>
            <a:gdLst>
              <a:gd name="connsiteX0" fmla="*/ 0 w 1252663"/>
              <a:gd name="connsiteY0" fmla="*/ 0 h 178681"/>
              <a:gd name="connsiteX1" fmla="*/ 1252663 w 1252663"/>
              <a:gd name="connsiteY1" fmla="*/ 0 h 178681"/>
              <a:gd name="connsiteX2" fmla="*/ 1252663 w 1252663"/>
              <a:gd name="connsiteY2" fmla="*/ 178681 h 178681"/>
              <a:gd name="connsiteX3" fmla="*/ 0 w 1252663"/>
              <a:gd name="connsiteY3" fmla="*/ 178681 h 178681"/>
            </a:gdLst>
            <a:ahLst/>
            <a:cxnLst>
              <a:cxn ang="0">
                <a:pos x="connsiteX0" y="connsiteY0"/>
              </a:cxn>
              <a:cxn ang="0">
                <a:pos x="connsiteX1" y="connsiteY1"/>
              </a:cxn>
              <a:cxn ang="0">
                <a:pos x="connsiteX2" y="connsiteY2"/>
              </a:cxn>
              <a:cxn ang="0">
                <a:pos x="connsiteX3" y="connsiteY3"/>
              </a:cxn>
            </a:cxnLst>
            <a:rect l="l" t="t" r="r" b="b"/>
            <a:pathLst>
              <a:path w="1252663" h="178681">
                <a:moveTo>
                  <a:pt x="0" y="0"/>
                </a:moveTo>
                <a:lnTo>
                  <a:pt x="1252663" y="0"/>
                </a:lnTo>
                <a:lnTo>
                  <a:pt x="1252663" y="178681"/>
                </a:lnTo>
                <a:lnTo>
                  <a:pt x="0" y="178681"/>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52" name="Frihåndsform: figur 51">
            <a:extLst>
              <a:ext uri="{FF2B5EF4-FFF2-40B4-BE49-F238E27FC236}">
                <a16:creationId xmlns:a16="http://schemas.microsoft.com/office/drawing/2014/main" id="{E9D902C5-E692-B871-8972-3319E4CC6AAF}"/>
              </a:ext>
            </a:extLst>
          </xdr:cNvPr>
          <xdr:cNvSpPr/>
        </xdr:nvSpPr>
        <xdr:spPr>
          <a:xfrm>
            <a:off x="10192098" y="87971"/>
            <a:ext cx="216818" cy="366775"/>
          </a:xfrm>
          <a:custGeom>
            <a:avLst/>
            <a:gdLst>
              <a:gd name="connsiteX0" fmla="*/ 302441 w 378838"/>
              <a:gd name="connsiteY0" fmla="*/ 166685 h 640853"/>
              <a:gd name="connsiteX1" fmla="*/ 305598 w 378838"/>
              <a:gd name="connsiteY1" fmla="*/ 236137 h 640853"/>
              <a:gd name="connsiteX2" fmla="*/ 252562 w 378838"/>
              <a:gd name="connsiteY2" fmla="*/ 202042 h 640853"/>
              <a:gd name="connsiteX3" fmla="*/ 187530 w 378838"/>
              <a:gd name="connsiteY3" fmla="*/ 188783 h 640853"/>
              <a:gd name="connsiteX4" fmla="*/ 116183 w 378838"/>
              <a:gd name="connsiteY4" fmla="*/ 204568 h 640853"/>
              <a:gd name="connsiteX5" fmla="*/ 56833 w 378838"/>
              <a:gd name="connsiteY5" fmla="*/ 250028 h 640853"/>
              <a:gd name="connsiteX6" fmla="*/ 15793 w 378838"/>
              <a:gd name="connsiteY6" fmla="*/ 321374 h 640853"/>
              <a:gd name="connsiteX7" fmla="*/ 9 w 378838"/>
              <a:gd name="connsiteY7" fmla="*/ 415450 h 640853"/>
              <a:gd name="connsiteX8" fmla="*/ 48626 w 378838"/>
              <a:gd name="connsiteY8" fmla="*/ 582135 h 640853"/>
              <a:gd name="connsiteX9" fmla="*/ 178690 w 378838"/>
              <a:gd name="connsiteY9" fmla="*/ 640854 h 640853"/>
              <a:gd name="connsiteX10" fmla="*/ 250037 w 378838"/>
              <a:gd name="connsiteY10" fmla="*/ 622543 h 640853"/>
              <a:gd name="connsiteX11" fmla="*/ 308755 w 378838"/>
              <a:gd name="connsiteY11" fmla="*/ 580241 h 640853"/>
              <a:gd name="connsiteX12" fmla="*/ 309386 w 378838"/>
              <a:gd name="connsiteY12" fmla="*/ 580241 h 640853"/>
              <a:gd name="connsiteX13" fmla="*/ 315700 w 378838"/>
              <a:gd name="connsiteY13" fmla="*/ 630120 h 640853"/>
              <a:gd name="connsiteX14" fmla="*/ 378838 w 378838"/>
              <a:gd name="connsiteY14" fmla="*/ 630120 h 640853"/>
              <a:gd name="connsiteX15" fmla="*/ 378838 w 378838"/>
              <a:gd name="connsiteY15" fmla="*/ 0 h 640853"/>
              <a:gd name="connsiteX16" fmla="*/ 302441 w 378838"/>
              <a:gd name="connsiteY16" fmla="*/ 0 h 640853"/>
              <a:gd name="connsiteX17" fmla="*/ 302441 w 378838"/>
              <a:gd name="connsiteY17" fmla="*/ 166685 h 640853"/>
              <a:gd name="connsiteX18" fmla="*/ 302441 w 378838"/>
              <a:gd name="connsiteY18" fmla="*/ 296750 h 640853"/>
              <a:gd name="connsiteX19" fmla="*/ 302441 w 378838"/>
              <a:gd name="connsiteY19" fmla="*/ 518997 h 640853"/>
              <a:gd name="connsiteX20" fmla="*/ 250668 w 378838"/>
              <a:gd name="connsiteY20" fmla="*/ 562562 h 640853"/>
              <a:gd name="connsiteX21" fmla="*/ 195106 w 378838"/>
              <a:gd name="connsiteY21" fmla="*/ 577084 h 640853"/>
              <a:gd name="connsiteX22" fmla="*/ 109238 w 378838"/>
              <a:gd name="connsiteY22" fmla="*/ 534781 h 640853"/>
              <a:gd name="connsiteX23" fmla="*/ 78931 w 378838"/>
              <a:gd name="connsiteY23" fmla="*/ 414818 h 640853"/>
              <a:gd name="connsiteX24" fmla="*/ 88402 w 378838"/>
              <a:gd name="connsiteY24" fmla="*/ 348523 h 640853"/>
              <a:gd name="connsiteX25" fmla="*/ 114289 w 378838"/>
              <a:gd name="connsiteY25" fmla="*/ 297381 h 640853"/>
              <a:gd name="connsiteX26" fmla="*/ 152804 w 378838"/>
              <a:gd name="connsiteY26" fmla="*/ 264549 h 640853"/>
              <a:gd name="connsiteX27" fmla="*/ 200157 w 378838"/>
              <a:gd name="connsiteY27" fmla="*/ 252553 h 640853"/>
              <a:gd name="connsiteX28" fmla="*/ 251299 w 378838"/>
              <a:gd name="connsiteY28" fmla="*/ 262655 h 640853"/>
              <a:gd name="connsiteX29" fmla="*/ 302441 w 378838"/>
              <a:gd name="connsiteY29" fmla="*/ 296750 h 640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78838" h="640853">
                <a:moveTo>
                  <a:pt x="302441" y="166685"/>
                </a:moveTo>
                <a:lnTo>
                  <a:pt x="305598" y="236137"/>
                </a:lnTo>
                <a:cubicBezTo>
                  <a:pt x="289309" y="222720"/>
                  <a:pt x="271503" y="211273"/>
                  <a:pt x="252562" y="202042"/>
                </a:cubicBezTo>
                <a:cubicBezTo>
                  <a:pt x="232168" y="192805"/>
                  <a:pt x="209943" y="188272"/>
                  <a:pt x="187530" y="188783"/>
                </a:cubicBezTo>
                <a:cubicBezTo>
                  <a:pt x="162906" y="188973"/>
                  <a:pt x="138598" y="194352"/>
                  <a:pt x="116183" y="204568"/>
                </a:cubicBezTo>
                <a:cubicBezTo>
                  <a:pt x="93517" y="215560"/>
                  <a:pt x="73376" y="231023"/>
                  <a:pt x="56833" y="250028"/>
                </a:cubicBezTo>
                <a:cubicBezTo>
                  <a:pt x="38902" y="271084"/>
                  <a:pt x="24949" y="295272"/>
                  <a:pt x="15793" y="321374"/>
                </a:cubicBezTo>
                <a:cubicBezTo>
                  <a:pt x="5060" y="351573"/>
                  <a:pt x="-243" y="383413"/>
                  <a:pt x="9" y="415450"/>
                </a:cubicBezTo>
                <a:cubicBezTo>
                  <a:pt x="9" y="486796"/>
                  <a:pt x="16425" y="542989"/>
                  <a:pt x="48626" y="582135"/>
                </a:cubicBezTo>
                <a:cubicBezTo>
                  <a:pt x="80826" y="621281"/>
                  <a:pt x="124391" y="640854"/>
                  <a:pt x="178690" y="640854"/>
                </a:cubicBezTo>
                <a:cubicBezTo>
                  <a:pt x="203630" y="640854"/>
                  <a:pt x="228190" y="634559"/>
                  <a:pt x="250037" y="622543"/>
                </a:cubicBezTo>
                <a:cubicBezTo>
                  <a:pt x="271314" y="610945"/>
                  <a:pt x="291013" y="596732"/>
                  <a:pt x="308755" y="580241"/>
                </a:cubicBezTo>
                <a:lnTo>
                  <a:pt x="309386" y="580241"/>
                </a:lnTo>
                <a:lnTo>
                  <a:pt x="315700" y="630120"/>
                </a:lnTo>
                <a:lnTo>
                  <a:pt x="378838" y="630120"/>
                </a:lnTo>
                <a:lnTo>
                  <a:pt x="378838" y="0"/>
                </a:lnTo>
                <a:lnTo>
                  <a:pt x="302441" y="0"/>
                </a:lnTo>
                <a:lnTo>
                  <a:pt x="302441" y="166685"/>
                </a:lnTo>
                <a:close/>
                <a:moveTo>
                  <a:pt x="302441" y="296750"/>
                </a:moveTo>
                <a:lnTo>
                  <a:pt x="302441" y="518997"/>
                </a:lnTo>
                <a:cubicBezTo>
                  <a:pt x="287793" y="536385"/>
                  <a:pt x="270304" y="551121"/>
                  <a:pt x="250668" y="562562"/>
                </a:cubicBezTo>
                <a:cubicBezTo>
                  <a:pt x="233683" y="572064"/>
                  <a:pt x="214553" y="577065"/>
                  <a:pt x="195106" y="577084"/>
                </a:cubicBezTo>
                <a:cubicBezTo>
                  <a:pt x="161201" y="578296"/>
                  <a:pt x="128937" y="562410"/>
                  <a:pt x="109238" y="534781"/>
                </a:cubicBezTo>
                <a:cubicBezTo>
                  <a:pt x="89034" y="506369"/>
                  <a:pt x="78931" y="465960"/>
                  <a:pt x="78931" y="414818"/>
                </a:cubicBezTo>
                <a:cubicBezTo>
                  <a:pt x="78616" y="392360"/>
                  <a:pt x="81836" y="369990"/>
                  <a:pt x="88402" y="348523"/>
                </a:cubicBezTo>
                <a:cubicBezTo>
                  <a:pt x="94211" y="330182"/>
                  <a:pt x="102924" y="312907"/>
                  <a:pt x="114289" y="297381"/>
                </a:cubicBezTo>
                <a:cubicBezTo>
                  <a:pt x="124644" y="283800"/>
                  <a:pt x="137777" y="272600"/>
                  <a:pt x="152804" y="264549"/>
                </a:cubicBezTo>
                <a:cubicBezTo>
                  <a:pt x="167388" y="256752"/>
                  <a:pt x="183615" y="252629"/>
                  <a:pt x="200157" y="252553"/>
                </a:cubicBezTo>
                <a:cubicBezTo>
                  <a:pt x="217710" y="252484"/>
                  <a:pt x="235073" y="255918"/>
                  <a:pt x="251299" y="262655"/>
                </a:cubicBezTo>
                <a:cubicBezTo>
                  <a:pt x="269988" y="271311"/>
                  <a:pt x="287225" y="282815"/>
                  <a:pt x="302441" y="296750"/>
                </a:cubicBez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53" name="Frihåndsform: figur 52">
            <a:extLst>
              <a:ext uri="{FF2B5EF4-FFF2-40B4-BE49-F238E27FC236}">
                <a16:creationId xmlns:a16="http://schemas.microsoft.com/office/drawing/2014/main" id="{BA2D5E10-859A-DC85-23BE-DB500ED5F507}"/>
              </a:ext>
            </a:extLst>
          </xdr:cNvPr>
          <xdr:cNvSpPr/>
        </xdr:nvSpPr>
        <xdr:spPr>
          <a:xfrm>
            <a:off x="10451195" y="82550"/>
            <a:ext cx="147794" cy="366414"/>
          </a:xfrm>
          <a:custGeom>
            <a:avLst/>
            <a:gdLst>
              <a:gd name="connsiteX0" fmla="*/ 256972 w 258235"/>
              <a:gd name="connsiteY0" fmla="*/ 13892 h 640223"/>
              <a:gd name="connsiteX1" fmla="*/ 223510 w 258235"/>
              <a:gd name="connsiteY1" fmla="*/ 3790 h 640223"/>
              <a:gd name="connsiteX2" fmla="*/ 184995 w 258235"/>
              <a:gd name="connsiteY2" fmla="*/ 1 h 640223"/>
              <a:gd name="connsiteX3" fmla="*/ 89025 w 258235"/>
              <a:gd name="connsiteY3" fmla="*/ 38516 h 640223"/>
              <a:gd name="connsiteX4" fmla="*/ 58087 w 258235"/>
              <a:gd name="connsiteY4" fmla="*/ 143325 h 640223"/>
              <a:gd name="connsiteX5" fmla="*/ 58087 w 258235"/>
              <a:gd name="connsiteY5" fmla="*/ 209621 h 640223"/>
              <a:gd name="connsiteX6" fmla="*/ 0 w 258235"/>
              <a:gd name="connsiteY6" fmla="*/ 214040 h 640223"/>
              <a:gd name="connsiteX7" fmla="*/ 0 w 258235"/>
              <a:gd name="connsiteY7" fmla="*/ 271496 h 640223"/>
              <a:gd name="connsiteX8" fmla="*/ 58087 w 258235"/>
              <a:gd name="connsiteY8" fmla="*/ 271496 h 640223"/>
              <a:gd name="connsiteX9" fmla="*/ 58087 w 258235"/>
              <a:gd name="connsiteY9" fmla="*/ 640224 h 640223"/>
              <a:gd name="connsiteX10" fmla="*/ 133222 w 258235"/>
              <a:gd name="connsiteY10" fmla="*/ 640224 h 640223"/>
              <a:gd name="connsiteX11" fmla="*/ 133222 w 258235"/>
              <a:gd name="connsiteY11" fmla="*/ 271496 h 640223"/>
              <a:gd name="connsiteX12" fmla="*/ 224141 w 258235"/>
              <a:gd name="connsiteY12" fmla="*/ 271496 h 640223"/>
              <a:gd name="connsiteX13" fmla="*/ 224141 w 258235"/>
              <a:gd name="connsiteY13" fmla="*/ 209621 h 640223"/>
              <a:gd name="connsiteX14" fmla="*/ 133222 w 258235"/>
              <a:gd name="connsiteY14" fmla="*/ 209621 h 640223"/>
              <a:gd name="connsiteX15" fmla="*/ 133222 w 258235"/>
              <a:gd name="connsiteY15" fmla="*/ 143325 h 640223"/>
              <a:gd name="connsiteX16" fmla="*/ 191309 w 258235"/>
              <a:gd name="connsiteY16" fmla="*/ 61877 h 640223"/>
              <a:gd name="connsiteX17" fmla="*/ 239294 w 258235"/>
              <a:gd name="connsiteY17" fmla="*/ 72610 h 640223"/>
              <a:gd name="connsiteX18" fmla="*/ 241188 w 258235"/>
              <a:gd name="connsiteY18" fmla="*/ 73242 h 640223"/>
              <a:gd name="connsiteX19" fmla="*/ 258236 w 258235"/>
              <a:gd name="connsiteY19" fmla="*/ 14523 h 6402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58235" h="640223">
                <a:moveTo>
                  <a:pt x="256972" y="13892"/>
                </a:moveTo>
                <a:cubicBezTo>
                  <a:pt x="246176" y="9403"/>
                  <a:pt x="235000" y="6019"/>
                  <a:pt x="223510" y="3790"/>
                </a:cubicBezTo>
                <a:cubicBezTo>
                  <a:pt x="210819" y="1220"/>
                  <a:pt x="197938" y="-49"/>
                  <a:pt x="184995" y="1"/>
                </a:cubicBezTo>
                <a:cubicBezTo>
                  <a:pt x="142061" y="1"/>
                  <a:pt x="109861" y="12629"/>
                  <a:pt x="89025" y="38516"/>
                </a:cubicBezTo>
                <a:cubicBezTo>
                  <a:pt x="68189" y="64402"/>
                  <a:pt x="58087" y="99129"/>
                  <a:pt x="58087" y="143325"/>
                </a:cubicBezTo>
                <a:lnTo>
                  <a:pt x="58087" y="209621"/>
                </a:lnTo>
                <a:lnTo>
                  <a:pt x="0" y="214040"/>
                </a:lnTo>
                <a:lnTo>
                  <a:pt x="0" y="271496"/>
                </a:lnTo>
                <a:lnTo>
                  <a:pt x="58087" y="271496"/>
                </a:lnTo>
                <a:lnTo>
                  <a:pt x="58087" y="640224"/>
                </a:lnTo>
                <a:lnTo>
                  <a:pt x="133222" y="640224"/>
                </a:lnTo>
                <a:lnTo>
                  <a:pt x="133222" y="271496"/>
                </a:lnTo>
                <a:lnTo>
                  <a:pt x="224141" y="271496"/>
                </a:lnTo>
                <a:lnTo>
                  <a:pt x="224141" y="209621"/>
                </a:lnTo>
                <a:lnTo>
                  <a:pt x="133222" y="209621"/>
                </a:lnTo>
                <a:lnTo>
                  <a:pt x="133222" y="143325"/>
                </a:lnTo>
                <a:cubicBezTo>
                  <a:pt x="133222" y="89026"/>
                  <a:pt x="152163" y="61877"/>
                  <a:pt x="191309" y="61877"/>
                </a:cubicBezTo>
                <a:cubicBezTo>
                  <a:pt x="207851" y="62041"/>
                  <a:pt x="224204" y="65697"/>
                  <a:pt x="239294" y="72610"/>
                </a:cubicBezTo>
                <a:lnTo>
                  <a:pt x="241188" y="73242"/>
                </a:lnTo>
                <a:lnTo>
                  <a:pt x="258236" y="14523"/>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54" name="Frihåndsform: figur 53">
            <a:extLst>
              <a:ext uri="{FF2B5EF4-FFF2-40B4-BE49-F238E27FC236}">
                <a16:creationId xmlns:a16="http://schemas.microsoft.com/office/drawing/2014/main" id="{5510029D-E1C5-4F9A-C098-9933ED208E43}"/>
              </a:ext>
            </a:extLst>
          </xdr:cNvPr>
          <xdr:cNvSpPr/>
        </xdr:nvSpPr>
        <xdr:spPr>
          <a:xfrm>
            <a:off x="10596459" y="190235"/>
            <a:ext cx="229821" cy="270293"/>
          </a:xfrm>
          <a:custGeom>
            <a:avLst/>
            <a:gdLst>
              <a:gd name="connsiteX0" fmla="*/ 353574 w 401559"/>
              <a:gd name="connsiteY0" fmla="*/ 85237 h 472274"/>
              <a:gd name="connsiteX1" fmla="*/ 401559 w 401559"/>
              <a:gd name="connsiteY1" fmla="*/ 27781 h 472274"/>
              <a:gd name="connsiteX2" fmla="*/ 367465 w 401559"/>
              <a:gd name="connsiteY2" fmla="*/ 0 h 472274"/>
              <a:gd name="connsiteX3" fmla="*/ 323268 w 401559"/>
              <a:gd name="connsiteY3" fmla="*/ 53668 h 472274"/>
              <a:gd name="connsiteX4" fmla="*/ 267075 w 401559"/>
              <a:gd name="connsiteY4" fmla="*/ 21467 h 472274"/>
              <a:gd name="connsiteX5" fmla="*/ 201411 w 401559"/>
              <a:gd name="connsiteY5" fmla="*/ 10102 h 472274"/>
              <a:gd name="connsiteX6" fmla="*/ 61876 w 401559"/>
              <a:gd name="connsiteY6" fmla="*/ 69452 h 472274"/>
              <a:gd name="connsiteX7" fmla="*/ 17679 w 401559"/>
              <a:gd name="connsiteY7" fmla="*/ 140798 h 472274"/>
              <a:gd name="connsiteX8" fmla="*/ 1263 w 401559"/>
              <a:gd name="connsiteY8" fmla="*/ 236768 h 472274"/>
              <a:gd name="connsiteX9" fmla="*/ 13891 w 401559"/>
              <a:gd name="connsiteY9" fmla="*/ 322005 h 472274"/>
              <a:gd name="connsiteX10" fmla="*/ 47985 w 401559"/>
              <a:gd name="connsiteY10" fmla="*/ 387038 h 472274"/>
              <a:gd name="connsiteX11" fmla="*/ 0 w 401559"/>
              <a:gd name="connsiteY11" fmla="*/ 444493 h 472274"/>
              <a:gd name="connsiteX12" fmla="*/ 35357 w 401559"/>
              <a:gd name="connsiteY12" fmla="*/ 472274 h 472274"/>
              <a:gd name="connsiteX13" fmla="*/ 78292 w 401559"/>
              <a:gd name="connsiteY13" fmla="*/ 419238 h 472274"/>
              <a:gd name="connsiteX14" fmla="*/ 200149 w 401559"/>
              <a:gd name="connsiteY14" fmla="*/ 461541 h 472274"/>
              <a:gd name="connsiteX15" fmla="*/ 275915 w 401559"/>
              <a:gd name="connsiteY15" fmla="*/ 446388 h 472274"/>
              <a:gd name="connsiteX16" fmla="*/ 339684 w 401559"/>
              <a:gd name="connsiteY16" fmla="*/ 402191 h 472274"/>
              <a:gd name="connsiteX17" fmla="*/ 383881 w 401559"/>
              <a:gd name="connsiteY17" fmla="*/ 331476 h 472274"/>
              <a:gd name="connsiteX18" fmla="*/ 400297 w 401559"/>
              <a:gd name="connsiteY18" fmla="*/ 236137 h 472274"/>
              <a:gd name="connsiteX19" fmla="*/ 387669 w 401559"/>
              <a:gd name="connsiteY19" fmla="*/ 149638 h 472274"/>
              <a:gd name="connsiteX20" fmla="*/ 353574 w 401559"/>
              <a:gd name="connsiteY20" fmla="*/ 85237 h 472274"/>
              <a:gd name="connsiteX21" fmla="*/ 201411 w 401559"/>
              <a:gd name="connsiteY21" fmla="*/ 71978 h 472274"/>
              <a:gd name="connsiteX22" fmla="*/ 280965 w 401559"/>
              <a:gd name="connsiteY22" fmla="*/ 105441 h 472274"/>
              <a:gd name="connsiteX23" fmla="*/ 95339 w 401559"/>
              <a:gd name="connsiteY23" fmla="*/ 330213 h 472274"/>
              <a:gd name="connsiteX24" fmla="*/ 76397 w 401559"/>
              <a:gd name="connsiteY24" fmla="*/ 233612 h 472274"/>
              <a:gd name="connsiteX25" fmla="*/ 85868 w 401559"/>
              <a:gd name="connsiteY25" fmla="*/ 167948 h 472274"/>
              <a:gd name="connsiteX26" fmla="*/ 111755 w 401559"/>
              <a:gd name="connsiteY26" fmla="*/ 116806 h 472274"/>
              <a:gd name="connsiteX27" fmla="*/ 151532 w 401559"/>
              <a:gd name="connsiteY27" fmla="*/ 83974 h 472274"/>
              <a:gd name="connsiteX28" fmla="*/ 201411 w 401559"/>
              <a:gd name="connsiteY28" fmla="*/ 71978 h 472274"/>
              <a:gd name="connsiteX29" fmla="*/ 201411 w 401559"/>
              <a:gd name="connsiteY29" fmla="*/ 401559 h 472274"/>
              <a:gd name="connsiteX30" fmla="*/ 121857 w 401559"/>
              <a:gd name="connsiteY30" fmla="*/ 368727 h 472274"/>
              <a:gd name="connsiteX31" fmla="*/ 306852 w 401559"/>
              <a:gd name="connsiteY31" fmla="*/ 142692 h 472274"/>
              <a:gd name="connsiteX32" fmla="*/ 326425 w 401559"/>
              <a:gd name="connsiteY32" fmla="*/ 239925 h 472274"/>
              <a:gd name="connsiteX33" fmla="*/ 316955 w 401559"/>
              <a:gd name="connsiteY33" fmla="*/ 305589 h 472274"/>
              <a:gd name="connsiteX34" fmla="*/ 291067 w 401559"/>
              <a:gd name="connsiteY34" fmla="*/ 356731 h 472274"/>
              <a:gd name="connsiteX35" fmla="*/ 251291 w 401559"/>
              <a:gd name="connsiteY35" fmla="*/ 389563 h 472274"/>
              <a:gd name="connsiteX36" fmla="*/ 201411 w 401559"/>
              <a:gd name="connsiteY36" fmla="*/ 401559 h 4722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01559" h="472274">
                <a:moveTo>
                  <a:pt x="353574" y="85237"/>
                </a:moveTo>
                <a:lnTo>
                  <a:pt x="401559" y="27781"/>
                </a:lnTo>
                <a:lnTo>
                  <a:pt x="367465" y="0"/>
                </a:lnTo>
                <a:lnTo>
                  <a:pt x="323268" y="53668"/>
                </a:lnTo>
                <a:cubicBezTo>
                  <a:pt x="306726" y="39493"/>
                  <a:pt x="287658" y="28570"/>
                  <a:pt x="267075" y="21467"/>
                </a:cubicBezTo>
                <a:cubicBezTo>
                  <a:pt x="245987" y="13972"/>
                  <a:pt x="223762" y="10134"/>
                  <a:pt x="201411" y="10102"/>
                </a:cubicBezTo>
                <a:cubicBezTo>
                  <a:pt x="148691" y="9761"/>
                  <a:pt x="98180" y="31241"/>
                  <a:pt x="61876" y="69452"/>
                </a:cubicBezTo>
                <a:cubicBezTo>
                  <a:pt x="42934" y="90338"/>
                  <a:pt x="27907" y="114520"/>
                  <a:pt x="17679" y="140798"/>
                </a:cubicBezTo>
                <a:cubicBezTo>
                  <a:pt x="6314" y="171502"/>
                  <a:pt x="758" y="204038"/>
                  <a:pt x="1263" y="236768"/>
                </a:cubicBezTo>
                <a:cubicBezTo>
                  <a:pt x="884" y="265673"/>
                  <a:pt x="5178" y="294445"/>
                  <a:pt x="13891" y="322005"/>
                </a:cubicBezTo>
                <a:cubicBezTo>
                  <a:pt x="21530" y="345442"/>
                  <a:pt x="33084" y="367427"/>
                  <a:pt x="47985" y="387038"/>
                </a:cubicBezTo>
                <a:lnTo>
                  <a:pt x="0" y="444493"/>
                </a:lnTo>
                <a:lnTo>
                  <a:pt x="35357" y="472274"/>
                </a:lnTo>
                <a:lnTo>
                  <a:pt x="78292" y="419238"/>
                </a:lnTo>
                <a:cubicBezTo>
                  <a:pt x="112702" y="447164"/>
                  <a:pt x="155826" y="462128"/>
                  <a:pt x="200149" y="461541"/>
                </a:cubicBezTo>
                <a:cubicBezTo>
                  <a:pt x="226162" y="461642"/>
                  <a:pt x="251922" y="456490"/>
                  <a:pt x="275915" y="446388"/>
                </a:cubicBezTo>
                <a:cubicBezTo>
                  <a:pt x="300096" y="436355"/>
                  <a:pt x="321816" y="421284"/>
                  <a:pt x="339684" y="402191"/>
                </a:cubicBezTo>
                <a:cubicBezTo>
                  <a:pt x="358752" y="381639"/>
                  <a:pt x="373779" y="357640"/>
                  <a:pt x="383881" y="331476"/>
                </a:cubicBezTo>
                <a:cubicBezTo>
                  <a:pt x="395183" y="300974"/>
                  <a:pt x="400739" y="268653"/>
                  <a:pt x="400297" y="236137"/>
                </a:cubicBezTo>
                <a:cubicBezTo>
                  <a:pt x="400550" y="206828"/>
                  <a:pt x="396256" y="177652"/>
                  <a:pt x="387669" y="149638"/>
                </a:cubicBezTo>
                <a:cubicBezTo>
                  <a:pt x="380030" y="126396"/>
                  <a:pt x="368475" y="104620"/>
                  <a:pt x="353574" y="85237"/>
                </a:cubicBezTo>
                <a:close/>
                <a:moveTo>
                  <a:pt x="201411" y="71978"/>
                </a:moveTo>
                <a:cubicBezTo>
                  <a:pt x="231465" y="71321"/>
                  <a:pt x="260382" y="83488"/>
                  <a:pt x="280965" y="105441"/>
                </a:cubicBezTo>
                <a:lnTo>
                  <a:pt x="95339" y="330213"/>
                </a:lnTo>
                <a:cubicBezTo>
                  <a:pt x="81891" y="299825"/>
                  <a:pt x="75451" y="266822"/>
                  <a:pt x="76397" y="233612"/>
                </a:cubicBezTo>
                <a:cubicBezTo>
                  <a:pt x="76145" y="211362"/>
                  <a:pt x="79302" y="189213"/>
                  <a:pt x="85868" y="167948"/>
                </a:cubicBezTo>
                <a:cubicBezTo>
                  <a:pt x="91362" y="149499"/>
                  <a:pt x="100137" y="132180"/>
                  <a:pt x="111755" y="116806"/>
                </a:cubicBezTo>
                <a:cubicBezTo>
                  <a:pt x="122236" y="102896"/>
                  <a:pt x="135874" y="91651"/>
                  <a:pt x="151532" y="83974"/>
                </a:cubicBezTo>
                <a:cubicBezTo>
                  <a:pt x="166875" y="75797"/>
                  <a:pt x="184048" y="71675"/>
                  <a:pt x="201411" y="71978"/>
                </a:cubicBezTo>
                <a:close/>
                <a:moveTo>
                  <a:pt x="201411" y="401559"/>
                </a:moveTo>
                <a:cubicBezTo>
                  <a:pt x="171547" y="401793"/>
                  <a:pt x="142882" y="389954"/>
                  <a:pt x="121857" y="368727"/>
                </a:cubicBezTo>
                <a:lnTo>
                  <a:pt x="306852" y="142692"/>
                </a:lnTo>
                <a:cubicBezTo>
                  <a:pt x="320743" y="173182"/>
                  <a:pt x="327435" y="206443"/>
                  <a:pt x="326425" y="239925"/>
                </a:cubicBezTo>
                <a:cubicBezTo>
                  <a:pt x="326677" y="262175"/>
                  <a:pt x="323520" y="284324"/>
                  <a:pt x="316955" y="305589"/>
                </a:cubicBezTo>
                <a:cubicBezTo>
                  <a:pt x="311146" y="323931"/>
                  <a:pt x="302432" y="341206"/>
                  <a:pt x="291067" y="356731"/>
                </a:cubicBezTo>
                <a:cubicBezTo>
                  <a:pt x="280271" y="370363"/>
                  <a:pt x="266696" y="381551"/>
                  <a:pt x="251291" y="389563"/>
                </a:cubicBezTo>
                <a:cubicBezTo>
                  <a:pt x="235821" y="397310"/>
                  <a:pt x="218711" y="401414"/>
                  <a:pt x="201411" y="401559"/>
                </a:cubicBez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grp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7</xdr:col>
      <xdr:colOff>44450</xdr:colOff>
      <xdr:row>6</xdr:row>
      <xdr:rowOff>187326</xdr:rowOff>
    </xdr:from>
    <xdr:to>
      <xdr:col>7</xdr:col>
      <xdr:colOff>2179911</xdr:colOff>
      <xdr:row>6</xdr:row>
      <xdr:rowOff>1577976</xdr:rowOff>
    </xdr:to>
    <xdr:pic>
      <xdr:nvPicPr>
        <xdr:cNvPr id="26" name="Grafikk 27">
          <a:extLst>
            <a:ext uri="{FF2B5EF4-FFF2-40B4-BE49-F238E27FC236}">
              <a16:creationId xmlns:a16="http://schemas.microsoft.com/office/drawing/2014/main" id="{00000000-0008-0000-0300-00001A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683875" y="2130426"/>
          <a:ext cx="2135461" cy="1390650"/>
        </a:xfrm>
        <a:prstGeom prst="rect">
          <a:avLst/>
        </a:prstGeom>
      </xdr:spPr>
    </xdr:pic>
    <xdr:clientData/>
  </xdr:twoCellAnchor>
  <xdr:twoCellAnchor>
    <xdr:from>
      <xdr:col>7</xdr:col>
      <xdr:colOff>1238249</xdr:colOff>
      <xdr:row>0</xdr:row>
      <xdr:rowOff>127000</xdr:rowOff>
    </xdr:from>
    <xdr:to>
      <xdr:col>7</xdr:col>
      <xdr:colOff>2140712</xdr:colOff>
      <xdr:row>0</xdr:row>
      <xdr:rowOff>415000</xdr:rowOff>
    </xdr:to>
    <xdr:grpSp>
      <xdr:nvGrpSpPr>
        <xdr:cNvPr id="29" name="Gruppe 28">
          <a:extLst>
            <a:ext uri="{FF2B5EF4-FFF2-40B4-BE49-F238E27FC236}">
              <a16:creationId xmlns:a16="http://schemas.microsoft.com/office/drawing/2014/main" id="{3F5B1139-28DA-4112-8FC4-A6FFE4108826}"/>
            </a:ext>
            <a:ext uri="{C183D7F6-B498-43B3-948B-1728B52AA6E4}">
              <adec:decorative xmlns:adec="http://schemas.microsoft.com/office/drawing/2017/decorative" val="1"/>
            </a:ext>
          </a:extLst>
        </xdr:cNvPr>
        <xdr:cNvGrpSpPr>
          <a:grpSpLocks noChangeAspect="1"/>
        </xdr:cNvGrpSpPr>
      </xdr:nvGrpSpPr>
      <xdr:grpSpPr>
        <a:xfrm>
          <a:off x="11690349" y="127000"/>
          <a:ext cx="902463" cy="288000"/>
          <a:chOff x="9404350" y="82550"/>
          <a:chExt cx="1421930" cy="377978"/>
        </a:xfrm>
      </xdr:grpSpPr>
      <xdr:sp macro="" textlink="">
        <xdr:nvSpPr>
          <xdr:cNvPr id="30" name="Frihåndsform: figur 29">
            <a:extLst>
              <a:ext uri="{FF2B5EF4-FFF2-40B4-BE49-F238E27FC236}">
                <a16:creationId xmlns:a16="http://schemas.microsoft.com/office/drawing/2014/main" id="{52E28AF4-0426-9E8D-3D60-AF8192474B31}"/>
              </a:ext>
            </a:extLst>
          </xdr:cNvPr>
          <xdr:cNvSpPr/>
        </xdr:nvSpPr>
        <xdr:spPr>
          <a:xfrm>
            <a:off x="9814126" y="89417"/>
            <a:ext cx="307151" cy="102263"/>
          </a:xfrm>
          <a:custGeom>
            <a:avLst/>
            <a:gdLst>
              <a:gd name="connsiteX0" fmla="*/ 0 w 536675"/>
              <a:gd name="connsiteY0" fmla="*/ 0 h 178681"/>
              <a:gd name="connsiteX1" fmla="*/ 536675 w 536675"/>
              <a:gd name="connsiteY1" fmla="*/ 0 h 178681"/>
              <a:gd name="connsiteX2" fmla="*/ 536675 w 536675"/>
              <a:gd name="connsiteY2" fmla="*/ 178681 h 178681"/>
              <a:gd name="connsiteX3" fmla="*/ 0 w 536675"/>
              <a:gd name="connsiteY3" fmla="*/ 178681 h 178681"/>
            </a:gdLst>
            <a:ahLst/>
            <a:cxnLst>
              <a:cxn ang="0">
                <a:pos x="connsiteX0" y="connsiteY0"/>
              </a:cxn>
              <a:cxn ang="0">
                <a:pos x="connsiteX1" y="connsiteY1"/>
              </a:cxn>
              <a:cxn ang="0">
                <a:pos x="connsiteX2" y="connsiteY2"/>
              </a:cxn>
              <a:cxn ang="0">
                <a:pos x="connsiteX3" y="connsiteY3"/>
              </a:cxn>
            </a:cxnLst>
            <a:rect l="l" t="t" r="r" b="b"/>
            <a:pathLst>
              <a:path w="536675" h="178681">
                <a:moveTo>
                  <a:pt x="0" y="0"/>
                </a:moveTo>
                <a:lnTo>
                  <a:pt x="536675" y="0"/>
                </a:lnTo>
                <a:lnTo>
                  <a:pt x="536675" y="178681"/>
                </a:lnTo>
                <a:lnTo>
                  <a:pt x="0" y="178681"/>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31" name="Frihåndsform: figur 30">
            <a:extLst>
              <a:ext uri="{FF2B5EF4-FFF2-40B4-BE49-F238E27FC236}">
                <a16:creationId xmlns:a16="http://schemas.microsoft.com/office/drawing/2014/main" id="{C4D0C88A-DE47-6A97-4A52-4B6DF38DE3D7}"/>
              </a:ext>
            </a:extLst>
          </xdr:cNvPr>
          <xdr:cNvSpPr/>
        </xdr:nvSpPr>
        <xdr:spPr>
          <a:xfrm>
            <a:off x="9609238" y="345617"/>
            <a:ext cx="512400" cy="102263"/>
          </a:xfrm>
          <a:custGeom>
            <a:avLst/>
            <a:gdLst>
              <a:gd name="connsiteX0" fmla="*/ 895300 w 895300"/>
              <a:gd name="connsiteY0" fmla="*/ 0 h 178681"/>
              <a:gd name="connsiteX1" fmla="*/ 0 w 895300"/>
              <a:gd name="connsiteY1" fmla="*/ 0 h 178681"/>
              <a:gd name="connsiteX2" fmla="*/ 0 w 895300"/>
              <a:gd name="connsiteY2" fmla="*/ 178681 h 178681"/>
              <a:gd name="connsiteX3" fmla="*/ 895300 w 895300"/>
              <a:gd name="connsiteY3" fmla="*/ 178681 h 178681"/>
              <a:gd name="connsiteX4" fmla="*/ 895300 w 895300"/>
              <a:gd name="connsiteY4" fmla="*/ 0 h 17868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95300" h="178681">
                <a:moveTo>
                  <a:pt x="895300" y="0"/>
                </a:moveTo>
                <a:lnTo>
                  <a:pt x="0" y="0"/>
                </a:lnTo>
                <a:lnTo>
                  <a:pt x="0" y="178681"/>
                </a:lnTo>
                <a:lnTo>
                  <a:pt x="895300" y="178681"/>
                </a:lnTo>
                <a:lnTo>
                  <a:pt x="895300" y="0"/>
                </a:lnTo>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32" name="Frihåndsform: figur 31">
            <a:extLst>
              <a:ext uri="{FF2B5EF4-FFF2-40B4-BE49-F238E27FC236}">
                <a16:creationId xmlns:a16="http://schemas.microsoft.com/office/drawing/2014/main" id="{2E0D6DEE-AE0B-EB17-621C-B2B179279D48}"/>
              </a:ext>
            </a:extLst>
          </xdr:cNvPr>
          <xdr:cNvSpPr/>
        </xdr:nvSpPr>
        <xdr:spPr>
          <a:xfrm>
            <a:off x="9404350" y="217698"/>
            <a:ext cx="716927" cy="102263"/>
          </a:xfrm>
          <a:custGeom>
            <a:avLst/>
            <a:gdLst>
              <a:gd name="connsiteX0" fmla="*/ 0 w 1252663"/>
              <a:gd name="connsiteY0" fmla="*/ 0 h 178681"/>
              <a:gd name="connsiteX1" fmla="*/ 1252663 w 1252663"/>
              <a:gd name="connsiteY1" fmla="*/ 0 h 178681"/>
              <a:gd name="connsiteX2" fmla="*/ 1252663 w 1252663"/>
              <a:gd name="connsiteY2" fmla="*/ 178681 h 178681"/>
              <a:gd name="connsiteX3" fmla="*/ 0 w 1252663"/>
              <a:gd name="connsiteY3" fmla="*/ 178681 h 178681"/>
            </a:gdLst>
            <a:ahLst/>
            <a:cxnLst>
              <a:cxn ang="0">
                <a:pos x="connsiteX0" y="connsiteY0"/>
              </a:cxn>
              <a:cxn ang="0">
                <a:pos x="connsiteX1" y="connsiteY1"/>
              </a:cxn>
              <a:cxn ang="0">
                <a:pos x="connsiteX2" y="connsiteY2"/>
              </a:cxn>
              <a:cxn ang="0">
                <a:pos x="connsiteX3" y="connsiteY3"/>
              </a:cxn>
            </a:cxnLst>
            <a:rect l="l" t="t" r="r" b="b"/>
            <a:pathLst>
              <a:path w="1252663" h="178681">
                <a:moveTo>
                  <a:pt x="0" y="0"/>
                </a:moveTo>
                <a:lnTo>
                  <a:pt x="1252663" y="0"/>
                </a:lnTo>
                <a:lnTo>
                  <a:pt x="1252663" y="178681"/>
                </a:lnTo>
                <a:lnTo>
                  <a:pt x="0" y="178681"/>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33" name="Frihåndsform: figur 32">
            <a:extLst>
              <a:ext uri="{FF2B5EF4-FFF2-40B4-BE49-F238E27FC236}">
                <a16:creationId xmlns:a16="http://schemas.microsoft.com/office/drawing/2014/main" id="{943EE196-CD20-23D2-6226-B29477A46CF7}"/>
              </a:ext>
            </a:extLst>
          </xdr:cNvPr>
          <xdr:cNvSpPr/>
        </xdr:nvSpPr>
        <xdr:spPr>
          <a:xfrm>
            <a:off x="10192098" y="87971"/>
            <a:ext cx="216818" cy="366775"/>
          </a:xfrm>
          <a:custGeom>
            <a:avLst/>
            <a:gdLst>
              <a:gd name="connsiteX0" fmla="*/ 302441 w 378838"/>
              <a:gd name="connsiteY0" fmla="*/ 166685 h 640853"/>
              <a:gd name="connsiteX1" fmla="*/ 305598 w 378838"/>
              <a:gd name="connsiteY1" fmla="*/ 236137 h 640853"/>
              <a:gd name="connsiteX2" fmla="*/ 252562 w 378838"/>
              <a:gd name="connsiteY2" fmla="*/ 202042 h 640853"/>
              <a:gd name="connsiteX3" fmla="*/ 187530 w 378838"/>
              <a:gd name="connsiteY3" fmla="*/ 188783 h 640853"/>
              <a:gd name="connsiteX4" fmla="*/ 116183 w 378838"/>
              <a:gd name="connsiteY4" fmla="*/ 204568 h 640853"/>
              <a:gd name="connsiteX5" fmla="*/ 56833 w 378838"/>
              <a:gd name="connsiteY5" fmla="*/ 250028 h 640853"/>
              <a:gd name="connsiteX6" fmla="*/ 15793 w 378838"/>
              <a:gd name="connsiteY6" fmla="*/ 321374 h 640853"/>
              <a:gd name="connsiteX7" fmla="*/ 9 w 378838"/>
              <a:gd name="connsiteY7" fmla="*/ 415450 h 640853"/>
              <a:gd name="connsiteX8" fmla="*/ 48626 w 378838"/>
              <a:gd name="connsiteY8" fmla="*/ 582135 h 640853"/>
              <a:gd name="connsiteX9" fmla="*/ 178690 w 378838"/>
              <a:gd name="connsiteY9" fmla="*/ 640854 h 640853"/>
              <a:gd name="connsiteX10" fmla="*/ 250037 w 378838"/>
              <a:gd name="connsiteY10" fmla="*/ 622543 h 640853"/>
              <a:gd name="connsiteX11" fmla="*/ 308755 w 378838"/>
              <a:gd name="connsiteY11" fmla="*/ 580241 h 640853"/>
              <a:gd name="connsiteX12" fmla="*/ 309386 w 378838"/>
              <a:gd name="connsiteY12" fmla="*/ 580241 h 640853"/>
              <a:gd name="connsiteX13" fmla="*/ 315700 w 378838"/>
              <a:gd name="connsiteY13" fmla="*/ 630120 h 640853"/>
              <a:gd name="connsiteX14" fmla="*/ 378838 w 378838"/>
              <a:gd name="connsiteY14" fmla="*/ 630120 h 640853"/>
              <a:gd name="connsiteX15" fmla="*/ 378838 w 378838"/>
              <a:gd name="connsiteY15" fmla="*/ 0 h 640853"/>
              <a:gd name="connsiteX16" fmla="*/ 302441 w 378838"/>
              <a:gd name="connsiteY16" fmla="*/ 0 h 640853"/>
              <a:gd name="connsiteX17" fmla="*/ 302441 w 378838"/>
              <a:gd name="connsiteY17" fmla="*/ 166685 h 640853"/>
              <a:gd name="connsiteX18" fmla="*/ 302441 w 378838"/>
              <a:gd name="connsiteY18" fmla="*/ 296750 h 640853"/>
              <a:gd name="connsiteX19" fmla="*/ 302441 w 378838"/>
              <a:gd name="connsiteY19" fmla="*/ 518997 h 640853"/>
              <a:gd name="connsiteX20" fmla="*/ 250668 w 378838"/>
              <a:gd name="connsiteY20" fmla="*/ 562562 h 640853"/>
              <a:gd name="connsiteX21" fmla="*/ 195106 w 378838"/>
              <a:gd name="connsiteY21" fmla="*/ 577084 h 640853"/>
              <a:gd name="connsiteX22" fmla="*/ 109238 w 378838"/>
              <a:gd name="connsiteY22" fmla="*/ 534781 h 640853"/>
              <a:gd name="connsiteX23" fmla="*/ 78931 w 378838"/>
              <a:gd name="connsiteY23" fmla="*/ 414818 h 640853"/>
              <a:gd name="connsiteX24" fmla="*/ 88402 w 378838"/>
              <a:gd name="connsiteY24" fmla="*/ 348523 h 640853"/>
              <a:gd name="connsiteX25" fmla="*/ 114289 w 378838"/>
              <a:gd name="connsiteY25" fmla="*/ 297381 h 640853"/>
              <a:gd name="connsiteX26" fmla="*/ 152804 w 378838"/>
              <a:gd name="connsiteY26" fmla="*/ 264549 h 640853"/>
              <a:gd name="connsiteX27" fmla="*/ 200157 w 378838"/>
              <a:gd name="connsiteY27" fmla="*/ 252553 h 640853"/>
              <a:gd name="connsiteX28" fmla="*/ 251299 w 378838"/>
              <a:gd name="connsiteY28" fmla="*/ 262655 h 640853"/>
              <a:gd name="connsiteX29" fmla="*/ 302441 w 378838"/>
              <a:gd name="connsiteY29" fmla="*/ 296750 h 640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78838" h="640853">
                <a:moveTo>
                  <a:pt x="302441" y="166685"/>
                </a:moveTo>
                <a:lnTo>
                  <a:pt x="305598" y="236137"/>
                </a:lnTo>
                <a:cubicBezTo>
                  <a:pt x="289309" y="222720"/>
                  <a:pt x="271503" y="211273"/>
                  <a:pt x="252562" y="202042"/>
                </a:cubicBezTo>
                <a:cubicBezTo>
                  <a:pt x="232168" y="192805"/>
                  <a:pt x="209943" y="188272"/>
                  <a:pt x="187530" y="188783"/>
                </a:cubicBezTo>
                <a:cubicBezTo>
                  <a:pt x="162906" y="188973"/>
                  <a:pt x="138598" y="194352"/>
                  <a:pt x="116183" y="204568"/>
                </a:cubicBezTo>
                <a:cubicBezTo>
                  <a:pt x="93517" y="215560"/>
                  <a:pt x="73376" y="231023"/>
                  <a:pt x="56833" y="250028"/>
                </a:cubicBezTo>
                <a:cubicBezTo>
                  <a:pt x="38902" y="271084"/>
                  <a:pt x="24949" y="295272"/>
                  <a:pt x="15793" y="321374"/>
                </a:cubicBezTo>
                <a:cubicBezTo>
                  <a:pt x="5060" y="351573"/>
                  <a:pt x="-243" y="383413"/>
                  <a:pt x="9" y="415450"/>
                </a:cubicBezTo>
                <a:cubicBezTo>
                  <a:pt x="9" y="486796"/>
                  <a:pt x="16425" y="542989"/>
                  <a:pt x="48626" y="582135"/>
                </a:cubicBezTo>
                <a:cubicBezTo>
                  <a:pt x="80826" y="621281"/>
                  <a:pt x="124391" y="640854"/>
                  <a:pt x="178690" y="640854"/>
                </a:cubicBezTo>
                <a:cubicBezTo>
                  <a:pt x="203630" y="640854"/>
                  <a:pt x="228190" y="634559"/>
                  <a:pt x="250037" y="622543"/>
                </a:cubicBezTo>
                <a:cubicBezTo>
                  <a:pt x="271314" y="610945"/>
                  <a:pt x="291013" y="596732"/>
                  <a:pt x="308755" y="580241"/>
                </a:cubicBezTo>
                <a:lnTo>
                  <a:pt x="309386" y="580241"/>
                </a:lnTo>
                <a:lnTo>
                  <a:pt x="315700" y="630120"/>
                </a:lnTo>
                <a:lnTo>
                  <a:pt x="378838" y="630120"/>
                </a:lnTo>
                <a:lnTo>
                  <a:pt x="378838" y="0"/>
                </a:lnTo>
                <a:lnTo>
                  <a:pt x="302441" y="0"/>
                </a:lnTo>
                <a:lnTo>
                  <a:pt x="302441" y="166685"/>
                </a:lnTo>
                <a:close/>
                <a:moveTo>
                  <a:pt x="302441" y="296750"/>
                </a:moveTo>
                <a:lnTo>
                  <a:pt x="302441" y="518997"/>
                </a:lnTo>
                <a:cubicBezTo>
                  <a:pt x="287793" y="536385"/>
                  <a:pt x="270304" y="551121"/>
                  <a:pt x="250668" y="562562"/>
                </a:cubicBezTo>
                <a:cubicBezTo>
                  <a:pt x="233683" y="572064"/>
                  <a:pt x="214553" y="577065"/>
                  <a:pt x="195106" y="577084"/>
                </a:cubicBezTo>
                <a:cubicBezTo>
                  <a:pt x="161201" y="578296"/>
                  <a:pt x="128937" y="562410"/>
                  <a:pt x="109238" y="534781"/>
                </a:cubicBezTo>
                <a:cubicBezTo>
                  <a:pt x="89034" y="506369"/>
                  <a:pt x="78931" y="465960"/>
                  <a:pt x="78931" y="414818"/>
                </a:cubicBezTo>
                <a:cubicBezTo>
                  <a:pt x="78616" y="392360"/>
                  <a:pt x="81836" y="369990"/>
                  <a:pt x="88402" y="348523"/>
                </a:cubicBezTo>
                <a:cubicBezTo>
                  <a:pt x="94211" y="330182"/>
                  <a:pt x="102924" y="312907"/>
                  <a:pt x="114289" y="297381"/>
                </a:cubicBezTo>
                <a:cubicBezTo>
                  <a:pt x="124644" y="283800"/>
                  <a:pt x="137777" y="272600"/>
                  <a:pt x="152804" y="264549"/>
                </a:cubicBezTo>
                <a:cubicBezTo>
                  <a:pt x="167388" y="256752"/>
                  <a:pt x="183615" y="252629"/>
                  <a:pt x="200157" y="252553"/>
                </a:cubicBezTo>
                <a:cubicBezTo>
                  <a:pt x="217710" y="252484"/>
                  <a:pt x="235073" y="255918"/>
                  <a:pt x="251299" y="262655"/>
                </a:cubicBezTo>
                <a:cubicBezTo>
                  <a:pt x="269988" y="271311"/>
                  <a:pt x="287225" y="282815"/>
                  <a:pt x="302441" y="296750"/>
                </a:cubicBez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34" name="Frihåndsform: figur 33">
            <a:extLst>
              <a:ext uri="{FF2B5EF4-FFF2-40B4-BE49-F238E27FC236}">
                <a16:creationId xmlns:a16="http://schemas.microsoft.com/office/drawing/2014/main" id="{F7F61A6A-B36E-58F4-4928-67579A8107CA}"/>
              </a:ext>
            </a:extLst>
          </xdr:cNvPr>
          <xdr:cNvSpPr/>
        </xdr:nvSpPr>
        <xdr:spPr>
          <a:xfrm>
            <a:off x="10451195" y="82550"/>
            <a:ext cx="147794" cy="366414"/>
          </a:xfrm>
          <a:custGeom>
            <a:avLst/>
            <a:gdLst>
              <a:gd name="connsiteX0" fmla="*/ 256972 w 258235"/>
              <a:gd name="connsiteY0" fmla="*/ 13892 h 640223"/>
              <a:gd name="connsiteX1" fmla="*/ 223510 w 258235"/>
              <a:gd name="connsiteY1" fmla="*/ 3790 h 640223"/>
              <a:gd name="connsiteX2" fmla="*/ 184995 w 258235"/>
              <a:gd name="connsiteY2" fmla="*/ 1 h 640223"/>
              <a:gd name="connsiteX3" fmla="*/ 89025 w 258235"/>
              <a:gd name="connsiteY3" fmla="*/ 38516 h 640223"/>
              <a:gd name="connsiteX4" fmla="*/ 58087 w 258235"/>
              <a:gd name="connsiteY4" fmla="*/ 143325 h 640223"/>
              <a:gd name="connsiteX5" fmla="*/ 58087 w 258235"/>
              <a:gd name="connsiteY5" fmla="*/ 209621 h 640223"/>
              <a:gd name="connsiteX6" fmla="*/ 0 w 258235"/>
              <a:gd name="connsiteY6" fmla="*/ 214040 h 640223"/>
              <a:gd name="connsiteX7" fmla="*/ 0 w 258235"/>
              <a:gd name="connsiteY7" fmla="*/ 271496 h 640223"/>
              <a:gd name="connsiteX8" fmla="*/ 58087 w 258235"/>
              <a:gd name="connsiteY8" fmla="*/ 271496 h 640223"/>
              <a:gd name="connsiteX9" fmla="*/ 58087 w 258235"/>
              <a:gd name="connsiteY9" fmla="*/ 640224 h 640223"/>
              <a:gd name="connsiteX10" fmla="*/ 133222 w 258235"/>
              <a:gd name="connsiteY10" fmla="*/ 640224 h 640223"/>
              <a:gd name="connsiteX11" fmla="*/ 133222 w 258235"/>
              <a:gd name="connsiteY11" fmla="*/ 271496 h 640223"/>
              <a:gd name="connsiteX12" fmla="*/ 224141 w 258235"/>
              <a:gd name="connsiteY12" fmla="*/ 271496 h 640223"/>
              <a:gd name="connsiteX13" fmla="*/ 224141 w 258235"/>
              <a:gd name="connsiteY13" fmla="*/ 209621 h 640223"/>
              <a:gd name="connsiteX14" fmla="*/ 133222 w 258235"/>
              <a:gd name="connsiteY14" fmla="*/ 209621 h 640223"/>
              <a:gd name="connsiteX15" fmla="*/ 133222 w 258235"/>
              <a:gd name="connsiteY15" fmla="*/ 143325 h 640223"/>
              <a:gd name="connsiteX16" fmla="*/ 191309 w 258235"/>
              <a:gd name="connsiteY16" fmla="*/ 61877 h 640223"/>
              <a:gd name="connsiteX17" fmla="*/ 239294 w 258235"/>
              <a:gd name="connsiteY17" fmla="*/ 72610 h 640223"/>
              <a:gd name="connsiteX18" fmla="*/ 241188 w 258235"/>
              <a:gd name="connsiteY18" fmla="*/ 73242 h 640223"/>
              <a:gd name="connsiteX19" fmla="*/ 258236 w 258235"/>
              <a:gd name="connsiteY19" fmla="*/ 14523 h 6402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58235" h="640223">
                <a:moveTo>
                  <a:pt x="256972" y="13892"/>
                </a:moveTo>
                <a:cubicBezTo>
                  <a:pt x="246176" y="9403"/>
                  <a:pt x="235000" y="6019"/>
                  <a:pt x="223510" y="3790"/>
                </a:cubicBezTo>
                <a:cubicBezTo>
                  <a:pt x="210819" y="1220"/>
                  <a:pt x="197938" y="-49"/>
                  <a:pt x="184995" y="1"/>
                </a:cubicBezTo>
                <a:cubicBezTo>
                  <a:pt x="142061" y="1"/>
                  <a:pt x="109861" y="12629"/>
                  <a:pt x="89025" y="38516"/>
                </a:cubicBezTo>
                <a:cubicBezTo>
                  <a:pt x="68189" y="64402"/>
                  <a:pt x="58087" y="99129"/>
                  <a:pt x="58087" y="143325"/>
                </a:cubicBezTo>
                <a:lnTo>
                  <a:pt x="58087" y="209621"/>
                </a:lnTo>
                <a:lnTo>
                  <a:pt x="0" y="214040"/>
                </a:lnTo>
                <a:lnTo>
                  <a:pt x="0" y="271496"/>
                </a:lnTo>
                <a:lnTo>
                  <a:pt x="58087" y="271496"/>
                </a:lnTo>
                <a:lnTo>
                  <a:pt x="58087" y="640224"/>
                </a:lnTo>
                <a:lnTo>
                  <a:pt x="133222" y="640224"/>
                </a:lnTo>
                <a:lnTo>
                  <a:pt x="133222" y="271496"/>
                </a:lnTo>
                <a:lnTo>
                  <a:pt x="224141" y="271496"/>
                </a:lnTo>
                <a:lnTo>
                  <a:pt x="224141" y="209621"/>
                </a:lnTo>
                <a:lnTo>
                  <a:pt x="133222" y="209621"/>
                </a:lnTo>
                <a:lnTo>
                  <a:pt x="133222" y="143325"/>
                </a:lnTo>
                <a:cubicBezTo>
                  <a:pt x="133222" y="89026"/>
                  <a:pt x="152163" y="61877"/>
                  <a:pt x="191309" y="61877"/>
                </a:cubicBezTo>
                <a:cubicBezTo>
                  <a:pt x="207851" y="62041"/>
                  <a:pt x="224204" y="65697"/>
                  <a:pt x="239294" y="72610"/>
                </a:cubicBezTo>
                <a:lnTo>
                  <a:pt x="241188" y="73242"/>
                </a:lnTo>
                <a:lnTo>
                  <a:pt x="258236" y="14523"/>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35" name="Frihåndsform: figur 34">
            <a:extLst>
              <a:ext uri="{FF2B5EF4-FFF2-40B4-BE49-F238E27FC236}">
                <a16:creationId xmlns:a16="http://schemas.microsoft.com/office/drawing/2014/main" id="{B3BE801E-F217-2462-9C39-4241CA8EF6BF}"/>
              </a:ext>
            </a:extLst>
          </xdr:cNvPr>
          <xdr:cNvSpPr/>
        </xdr:nvSpPr>
        <xdr:spPr>
          <a:xfrm>
            <a:off x="10596459" y="190235"/>
            <a:ext cx="229821" cy="270293"/>
          </a:xfrm>
          <a:custGeom>
            <a:avLst/>
            <a:gdLst>
              <a:gd name="connsiteX0" fmla="*/ 353574 w 401559"/>
              <a:gd name="connsiteY0" fmla="*/ 85237 h 472274"/>
              <a:gd name="connsiteX1" fmla="*/ 401559 w 401559"/>
              <a:gd name="connsiteY1" fmla="*/ 27781 h 472274"/>
              <a:gd name="connsiteX2" fmla="*/ 367465 w 401559"/>
              <a:gd name="connsiteY2" fmla="*/ 0 h 472274"/>
              <a:gd name="connsiteX3" fmla="*/ 323268 w 401559"/>
              <a:gd name="connsiteY3" fmla="*/ 53668 h 472274"/>
              <a:gd name="connsiteX4" fmla="*/ 267075 w 401559"/>
              <a:gd name="connsiteY4" fmla="*/ 21467 h 472274"/>
              <a:gd name="connsiteX5" fmla="*/ 201411 w 401559"/>
              <a:gd name="connsiteY5" fmla="*/ 10102 h 472274"/>
              <a:gd name="connsiteX6" fmla="*/ 61876 w 401559"/>
              <a:gd name="connsiteY6" fmla="*/ 69452 h 472274"/>
              <a:gd name="connsiteX7" fmla="*/ 17679 w 401559"/>
              <a:gd name="connsiteY7" fmla="*/ 140798 h 472274"/>
              <a:gd name="connsiteX8" fmla="*/ 1263 w 401559"/>
              <a:gd name="connsiteY8" fmla="*/ 236768 h 472274"/>
              <a:gd name="connsiteX9" fmla="*/ 13891 w 401559"/>
              <a:gd name="connsiteY9" fmla="*/ 322005 h 472274"/>
              <a:gd name="connsiteX10" fmla="*/ 47985 w 401559"/>
              <a:gd name="connsiteY10" fmla="*/ 387038 h 472274"/>
              <a:gd name="connsiteX11" fmla="*/ 0 w 401559"/>
              <a:gd name="connsiteY11" fmla="*/ 444493 h 472274"/>
              <a:gd name="connsiteX12" fmla="*/ 35357 w 401559"/>
              <a:gd name="connsiteY12" fmla="*/ 472274 h 472274"/>
              <a:gd name="connsiteX13" fmla="*/ 78292 w 401559"/>
              <a:gd name="connsiteY13" fmla="*/ 419238 h 472274"/>
              <a:gd name="connsiteX14" fmla="*/ 200149 w 401559"/>
              <a:gd name="connsiteY14" fmla="*/ 461541 h 472274"/>
              <a:gd name="connsiteX15" fmla="*/ 275915 w 401559"/>
              <a:gd name="connsiteY15" fmla="*/ 446388 h 472274"/>
              <a:gd name="connsiteX16" fmla="*/ 339684 w 401559"/>
              <a:gd name="connsiteY16" fmla="*/ 402191 h 472274"/>
              <a:gd name="connsiteX17" fmla="*/ 383881 w 401559"/>
              <a:gd name="connsiteY17" fmla="*/ 331476 h 472274"/>
              <a:gd name="connsiteX18" fmla="*/ 400297 w 401559"/>
              <a:gd name="connsiteY18" fmla="*/ 236137 h 472274"/>
              <a:gd name="connsiteX19" fmla="*/ 387669 w 401559"/>
              <a:gd name="connsiteY19" fmla="*/ 149638 h 472274"/>
              <a:gd name="connsiteX20" fmla="*/ 353574 w 401559"/>
              <a:gd name="connsiteY20" fmla="*/ 85237 h 472274"/>
              <a:gd name="connsiteX21" fmla="*/ 201411 w 401559"/>
              <a:gd name="connsiteY21" fmla="*/ 71978 h 472274"/>
              <a:gd name="connsiteX22" fmla="*/ 280965 w 401559"/>
              <a:gd name="connsiteY22" fmla="*/ 105441 h 472274"/>
              <a:gd name="connsiteX23" fmla="*/ 95339 w 401559"/>
              <a:gd name="connsiteY23" fmla="*/ 330213 h 472274"/>
              <a:gd name="connsiteX24" fmla="*/ 76397 w 401559"/>
              <a:gd name="connsiteY24" fmla="*/ 233612 h 472274"/>
              <a:gd name="connsiteX25" fmla="*/ 85868 w 401559"/>
              <a:gd name="connsiteY25" fmla="*/ 167948 h 472274"/>
              <a:gd name="connsiteX26" fmla="*/ 111755 w 401559"/>
              <a:gd name="connsiteY26" fmla="*/ 116806 h 472274"/>
              <a:gd name="connsiteX27" fmla="*/ 151532 w 401559"/>
              <a:gd name="connsiteY27" fmla="*/ 83974 h 472274"/>
              <a:gd name="connsiteX28" fmla="*/ 201411 w 401559"/>
              <a:gd name="connsiteY28" fmla="*/ 71978 h 472274"/>
              <a:gd name="connsiteX29" fmla="*/ 201411 w 401559"/>
              <a:gd name="connsiteY29" fmla="*/ 401559 h 472274"/>
              <a:gd name="connsiteX30" fmla="*/ 121857 w 401559"/>
              <a:gd name="connsiteY30" fmla="*/ 368727 h 472274"/>
              <a:gd name="connsiteX31" fmla="*/ 306852 w 401559"/>
              <a:gd name="connsiteY31" fmla="*/ 142692 h 472274"/>
              <a:gd name="connsiteX32" fmla="*/ 326425 w 401559"/>
              <a:gd name="connsiteY32" fmla="*/ 239925 h 472274"/>
              <a:gd name="connsiteX33" fmla="*/ 316955 w 401559"/>
              <a:gd name="connsiteY33" fmla="*/ 305589 h 472274"/>
              <a:gd name="connsiteX34" fmla="*/ 291067 w 401559"/>
              <a:gd name="connsiteY34" fmla="*/ 356731 h 472274"/>
              <a:gd name="connsiteX35" fmla="*/ 251291 w 401559"/>
              <a:gd name="connsiteY35" fmla="*/ 389563 h 472274"/>
              <a:gd name="connsiteX36" fmla="*/ 201411 w 401559"/>
              <a:gd name="connsiteY36" fmla="*/ 401559 h 4722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01559" h="472274">
                <a:moveTo>
                  <a:pt x="353574" y="85237"/>
                </a:moveTo>
                <a:lnTo>
                  <a:pt x="401559" y="27781"/>
                </a:lnTo>
                <a:lnTo>
                  <a:pt x="367465" y="0"/>
                </a:lnTo>
                <a:lnTo>
                  <a:pt x="323268" y="53668"/>
                </a:lnTo>
                <a:cubicBezTo>
                  <a:pt x="306726" y="39493"/>
                  <a:pt x="287658" y="28570"/>
                  <a:pt x="267075" y="21467"/>
                </a:cubicBezTo>
                <a:cubicBezTo>
                  <a:pt x="245987" y="13972"/>
                  <a:pt x="223762" y="10134"/>
                  <a:pt x="201411" y="10102"/>
                </a:cubicBezTo>
                <a:cubicBezTo>
                  <a:pt x="148691" y="9761"/>
                  <a:pt x="98180" y="31241"/>
                  <a:pt x="61876" y="69452"/>
                </a:cubicBezTo>
                <a:cubicBezTo>
                  <a:pt x="42934" y="90338"/>
                  <a:pt x="27907" y="114520"/>
                  <a:pt x="17679" y="140798"/>
                </a:cubicBezTo>
                <a:cubicBezTo>
                  <a:pt x="6314" y="171502"/>
                  <a:pt x="758" y="204038"/>
                  <a:pt x="1263" y="236768"/>
                </a:cubicBezTo>
                <a:cubicBezTo>
                  <a:pt x="884" y="265673"/>
                  <a:pt x="5178" y="294445"/>
                  <a:pt x="13891" y="322005"/>
                </a:cubicBezTo>
                <a:cubicBezTo>
                  <a:pt x="21530" y="345442"/>
                  <a:pt x="33084" y="367427"/>
                  <a:pt x="47985" y="387038"/>
                </a:cubicBezTo>
                <a:lnTo>
                  <a:pt x="0" y="444493"/>
                </a:lnTo>
                <a:lnTo>
                  <a:pt x="35357" y="472274"/>
                </a:lnTo>
                <a:lnTo>
                  <a:pt x="78292" y="419238"/>
                </a:lnTo>
                <a:cubicBezTo>
                  <a:pt x="112702" y="447164"/>
                  <a:pt x="155826" y="462128"/>
                  <a:pt x="200149" y="461541"/>
                </a:cubicBezTo>
                <a:cubicBezTo>
                  <a:pt x="226162" y="461642"/>
                  <a:pt x="251922" y="456490"/>
                  <a:pt x="275915" y="446388"/>
                </a:cubicBezTo>
                <a:cubicBezTo>
                  <a:pt x="300096" y="436355"/>
                  <a:pt x="321816" y="421284"/>
                  <a:pt x="339684" y="402191"/>
                </a:cubicBezTo>
                <a:cubicBezTo>
                  <a:pt x="358752" y="381639"/>
                  <a:pt x="373779" y="357640"/>
                  <a:pt x="383881" y="331476"/>
                </a:cubicBezTo>
                <a:cubicBezTo>
                  <a:pt x="395183" y="300974"/>
                  <a:pt x="400739" y="268653"/>
                  <a:pt x="400297" y="236137"/>
                </a:cubicBezTo>
                <a:cubicBezTo>
                  <a:pt x="400550" y="206828"/>
                  <a:pt x="396256" y="177652"/>
                  <a:pt x="387669" y="149638"/>
                </a:cubicBezTo>
                <a:cubicBezTo>
                  <a:pt x="380030" y="126396"/>
                  <a:pt x="368475" y="104620"/>
                  <a:pt x="353574" y="85237"/>
                </a:cubicBezTo>
                <a:close/>
                <a:moveTo>
                  <a:pt x="201411" y="71978"/>
                </a:moveTo>
                <a:cubicBezTo>
                  <a:pt x="231465" y="71321"/>
                  <a:pt x="260382" y="83488"/>
                  <a:pt x="280965" y="105441"/>
                </a:cubicBezTo>
                <a:lnTo>
                  <a:pt x="95339" y="330213"/>
                </a:lnTo>
                <a:cubicBezTo>
                  <a:pt x="81891" y="299825"/>
                  <a:pt x="75451" y="266822"/>
                  <a:pt x="76397" y="233612"/>
                </a:cubicBezTo>
                <a:cubicBezTo>
                  <a:pt x="76145" y="211362"/>
                  <a:pt x="79302" y="189213"/>
                  <a:pt x="85868" y="167948"/>
                </a:cubicBezTo>
                <a:cubicBezTo>
                  <a:pt x="91362" y="149499"/>
                  <a:pt x="100137" y="132180"/>
                  <a:pt x="111755" y="116806"/>
                </a:cubicBezTo>
                <a:cubicBezTo>
                  <a:pt x="122236" y="102896"/>
                  <a:pt x="135874" y="91651"/>
                  <a:pt x="151532" y="83974"/>
                </a:cubicBezTo>
                <a:cubicBezTo>
                  <a:pt x="166875" y="75797"/>
                  <a:pt x="184048" y="71675"/>
                  <a:pt x="201411" y="71978"/>
                </a:cubicBezTo>
                <a:close/>
                <a:moveTo>
                  <a:pt x="201411" y="401559"/>
                </a:moveTo>
                <a:cubicBezTo>
                  <a:pt x="171547" y="401793"/>
                  <a:pt x="142882" y="389954"/>
                  <a:pt x="121857" y="368727"/>
                </a:cubicBezTo>
                <a:lnTo>
                  <a:pt x="306852" y="142692"/>
                </a:lnTo>
                <a:cubicBezTo>
                  <a:pt x="320743" y="173182"/>
                  <a:pt x="327435" y="206443"/>
                  <a:pt x="326425" y="239925"/>
                </a:cubicBezTo>
                <a:cubicBezTo>
                  <a:pt x="326677" y="262175"/>
                  <a:pt x="323520" y="284324"/>
                  <a:pt x="316955" y="305589"/>
                </a:cubicBezTo>
                <a:cubicBezTo>
                  <a:pt x="311146" y="323931"/>
                  <a:pt x="302432" y="341206"/>
                  <a:pt x="291067" y="356731"/>
                </a:cubicBezTo>
                <a:cubicBezTo>
                  <a:pt x="280271" y="370363"/>
                  <a:pt x="266696" y="381551"/>
                  <a:pt x="251291" y="389563"/>
                </a:cubicBezTo>
                <a:cubicBezTo>
                  <a:pt x="235821" y="397310"/>
                  <a:pt x="218711" y="401414"/>
                  <a:pt x="201411" y="401559"/>
                </a:cubicBez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1</xdr:col>
      <xdr:colOff>190500</xdr:colOff>
      <xdr:row>10</xdr:row>
      <xdr:rowOff>19050</xdr:rowOff>
    </xdr:from>
    <xdr:to>
      <xdr:col>3</xdr:col>
      <xdr:colOff>223100</xdr:colOff>
      <xdr:row>11</xdr:row>
      <xdr:rowOff>3810000</xdr:rowOff>
    </xdr:to>
    <xdr:graphicFrame macro="">
      <xdr:nvGraphicFramePr>
        <xdr:cNvPr id="17" name="Diagram 16">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6350</xdr:rowOff>
    </xdr:from>
    <xdr:to>
      <xdr:col>2</xdr:col>
      <xdr:colOff>3105149</xdr:colOff>
      <xdr:row>45</xdr:row>
      <xdr:rowOff>152400</xdr:rowOff>
    </xdr:to>
    <xdr:grpSp>
      <xdr:nvGrpSpPr>
        <xdr:cNvPr id="34" name="Gruppe 33">
          <a:extLst>
            <a:ext uri="{FF2B5EF4-FFF2-40B4-BE49-F238E27FC236}">
              <a16:creationId xmlns:a16="http://schemas.microsoft.com/office/drawing/2014/main" id="{2BBB81F8-7513-4970-B2E6-6D0131462C4F}"/>
            </a:ext>
          </a:extLst>
        </xdr:cNvPr>
        <xdr:cNvGrpSpPr/>
      </xdr:nvGrpSpPr>
      <xdr:grpSpPr>
        <a:xfrm>
          <a:off x="12700" y="12090400"/>
          <a:ext cx="6280149" cy="3702050"/>
          <a:chOff x="196850" y="12090400"/>
          <a:chExt cx="6280149" cy="3702050"/>
        </a:xfrm>
      </xdr:grpSpPr>
      <xdr:sp macro="" textlink="">
        <xdr:nvSpPr>
          <xdr:cNvPr id="26" name="shpBørPrioritereTiltak">
            <a:extLst>
              <a:ext uri="{FF2B5EF4-FFF2-40B4-BE49-F238E27FC236}">
                <a16:creationId xmlns:a16="http://schemas.microsoft.com/office/drawing/2014/main" id="{05DF2445-C62E-B4CF-772F-F418A134481F}"/>
              </a:ext>
            </a:extLst>
          </xdr:cNvPr>
          <xdr:cNvSpPr txBox="1"/>
        </xdr:nvSpPr>
        <xdr:spPr>
          <a:xfrm>
            <a:off x="952500" y="12573000"/>
            <a:ext cx="3321050" cy="648000"/>
          </a:xfrm>
          <a:prstGeom prst="rect">
            <a:avLst/>
          </a:prstGeom>
          <a:solidFill>
            <a:srgbClr val="F6B2BA">
              <a:alpha val="10000"/>
            </a:srgbClr>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nb-NO" sz="1100" b="1">
                <a:solidFill>
                  <a:srgbClr val="333333"/>
                </a:solidFill>
                <a:latin typeface="Source Sans Pro" panose="020B0503030403020204" pitchFamily="34" charset="0"/>
                <a:ea typeface="Source Sans Pro" panose="020B0503030403020204" pitchFamily="34" charset="0"/>
              </a:rPr>
              <a:t>Bør prioritere tiltak</a:t>
            </a:r>
          </a:p>
        </xdr:txBody>
      </xdr:sp>
      <xdr:sp macro="" textlink="">
        <xdr:nvSpPr>
          <xdr:cNvPr id="27" name="shpHerJobberViGodt">
            <a:extLst>
              <a:ext uri="{FF2B5EF4-FFF2-40B4-BE49-F238E27FC236}">
                <a16:creationId xmlns:a16="http://schemas.microsoft.com/office/drawing/2014/main" id="{03DCBFED-439B-4963-961C-E0BB7175EDC5}"/>
              </a:ext>
            </a:extLst>
          </xdr:cNvPr>
          <xdr:cNvSpPr txBox="1"/>
        </xdr:nvSpPr>
        <xdr:spPr>
          <a:xfrm>
            <a:off x="4273550" y="12573000"/>
            <a:ext cx="2032000" cy="648000"/>
          </a:xfrm>
          <a:prstGeom prst="rect">
            <a:avLst/>
          </a:prstGeom>
          <a:solidFill>
            <a:srgbClr val="66CDB5">
              <a:alpha val="10000"/>
            </a:srgbClr>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nb-NO" sz="1100" b="1">
                <a:solidFill>
                  <a:srgbClr val="333333"/>
                </a:solidFill>
                <a:latin typeface="Source Sans Pro" panose="020B0503030403020204" pitchFamily="34" charset="0"/>
                <a:ea typeface="Source Sans Pro" panose="020B0503030403020204" pitchFamily="34" charset="0"/>
              </a:rPr>
              <a:t>Her jobber vi godt</a:t>
            </a:r>
          </a:p>
        </xdr:txBody>
      </xdr:sp>
      <xdr:graphicFrame macro="">
        <xdr:nvGraphicFramePr>
          <xdr:cNvPr id="18" name="Diagram 17">
            <a:extLst>
              <a:ext uri="{FF2B5EF4-FFF2-40B4-BE49-F238E27FC236}">
                <a16:creationId xmlns:a16="http://schemas.microsoft.com/office/drawing/2014/main" id="{00000000-0008-0000-0400-000012000000}"/>
              </a:ext>
            </a:extLst>
          </xdr:cNvPr>
          <xdr:cNvGraphicFramePr/>
        </xdr:nvGraphicFramePr>
        <xdr:xfrm>
          <a:off x="196850" y="12090400"/>
          <a:ext cx="6280149" cy="370205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8" name="TekstSylinder 27">
            <a:extLst>
              <a:ext uri="{FF2B5EF4-FFF2-40B4-BE49-F238E27FC236}">
                <a16:creationId xmlns:a16="http://schemas.microsoft.com/office/drawing/2014/main" id="{3839B2C4-1826-87A4-042E-B6544F202855}"/>
              </a:ext>
            </a:extLst>
          </xdr:cNvPr>
          <xdr:cNvSpPr txBox="1"/>
        </xdr:nvSpPr>
        <xdr:spPr>
          <a:xfrm>
            <a:off x="270388" y="12280026"/>
            <a:ext cx="507062" cy="5782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vert270" wrap="none" rtlCol="0" anchor="ctr">
            <a:noAutofit/>
          </a:bodyPr>
          <a:lstStyle/>
          <a:p>
            <a:pPr algn="ctr"/>
            <a:r>
              <a:rPr lang="nb-NO" sz="1000" i="1">
                <a:latin typeface="Source Sans Pro" panose="020B0503030403020204" pitchFamily="34" charset="0"/>
                <a:ea typeface="Source Sans Pro" panose="020B0503030403020204" pitchFamily="34" charset="0"/>
              </a:rPr>
              <a:t>Høy</a:t>
            </a:r>
          </a:p>
          <a:p>
            <a:pPr algn="ctr"/>
            <a:r>
              <a:rPr lang="nb-NO" sz="1000" i="1">
                <a:latin typeface="Source Sans Pro" panose="020B0503030403020204" pitchFamily="34" charset="0"/>
                <a:ea typeface="Source Sans Pro" panose="020B0503030403020204" pitchFamily="34" charset="0"/>
              </a:rPr>
              <a:t>ambisjon</a:t>
            </a:r>
          </a:p>
        </xdr:txBody>
      </xdr:sp>
      <xdr:sp macro="" textlink="">
        <xdr:nvSpPr>
          <xdr:cNvPr id="29" name="TekstSylinder 28">
            <a:extLst>
              <a:ext uri="{FF2B5EF4-FFF2-40B4-BE49-F238E27FC236}">
                <a16:creationId xmlns:a16="http://schemas.microsoft.com/office/drawing/2014/main" id="{06BCD9D8-4A44-4A2F-A596-A855858415C1}"/>
              </a:ext>
            </a:extLst>
          </xdr:cNvPr>
          <xdr:cNvSpPr txBox="1"/>
        </xdr:nvSpPr>
        <xdr:spPr>
          <a:xfrm>
            <a:off x="270388" y="14858126"/>
            <a:ext cx="507062" cy="578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vert270" wrap="none" rtlCol="0" anchor="ctr">
            <a:noAutofit/>
          </a:bodyPr>
          <a:lstStyle/>
          <a:p>
            <a:pPr algn="ctr"/>
            <a:r>
              <a:rPr lang="nb-NO" sz="1000" i="1">
                <a:latin typeface="Source Sans Pro" panose="020B0503030403020204" pitchFamily="34" charset="0"/>
                <a:ea typeface="Source Sans Pro" panose="020B0503030403020204" pitchFamily="34" charset="0"/>
              </a:rPr>
              <a:t>Lav</a:t>
            </a:r>
          </a:p>
          <a:p>
            <a:pPr algn="ctr"/>
            <a:r>
              <a:rPr lang="nb-NO" sz="1000" i="1">
                <a:latin typeface="Source Sans Pro" panose="020B0503030403020204" pitchFamily="34" charset="0"/>
                <a:ea typeface="Source Sans Pro" panose="020B0503030403020204" pitchFamily="34" charset="0"/>
              </a:rPr>
              <a:t>ambisjon</a:t>
            </a:r>
          </a:p>
        </xdr:txBody>
      </xdr:sp>
      <xdr:sp macro="" textlink="">
        <xdr:nvSpPr>
          <xdr:cNvPr id="31" name="TekstSylinder 30">
            <a:extLst>
              <a:ext uri="{FF2B5EF4-FFF2-40B4-BE49-F238E27FC236}">
                <a16:creationId xmlns:a16="http://schemas.microsoft.com/office/drawing/2014/main" id="{3A56D1F8-8D1F-FAE2-CA1E-4C5C8EE5275F}"/>
              </a:ext>
            </a:extLst>
          </xdr:cNvPr>
          <xdr:cNvSpPr txBox="1"/>
        </xdr:nvSpPr>
        <xdr:spPr>
          <a:xfrm>
            <a:off x="701606" y="15370009"/>
            <a:ext cx="502317"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nb-NO" sz="1000" i="1">
                <a:solidFill>
                  <a:srgbClr val="333333"/>
                </a:solidFill>
              </a:rPr>
              <a:t>Svak</a:t>
            </a:r>
          </a:p>
          <a:p>
            <a:pPr algn="ctr"/>
            <a:r>
              <a:rPr lang="nb-NO" sz="1000" i="1">
                <a:solidFill>
                  <a:srgbClr val="333333"/>
                </a:solidFill>
              </a:rPr>
              <a:t>status</a:t>
            </a:r>
          </a:p>
        </xdr:txBody>
      </xdr:sp>
      <xdr:sp macro="" textlink="">
        <xdr:nvSpPr>
          <xdr:cNvPr id="32" name="TekstSylinder 31">
            <a:extLst>
              <a:ext uri="{FF2B5EF4-FFF2-40B4-BE49-F238E27FC236}">
                <a16:creationId xmlns:a16="http://schemas.microsoft.com/office/drawing/2014/main" id="{C41E8D81-07A7-4F03-9B24-752AAAC98D9F}"/>
              </a:ext>
            </a:extLst>
          </xdr:cNvPr>
          <xdr:cNvSpPr txBox="1"/>
        </xdr:nvSpPr>
        <xdr:spPr>
          <a:xfrm>
            <a:off x="5892800" y="15370009"/>
            <a:ext cx="502317"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nb-NO" sz="1000" i="1">
                <a:solidFill>
                  <a:srgbClr val="333333"/>
                </a:solidFill>
              </a:rPr>
              <a:t>Sterkt</a:t>
            </a:r>
          </a:p>
          <a:p>
            <a:pPr algn="ctr"/>
            <a:r>
              <a:rPr lang="nb-NO" sz="1000" i="1">
                <a:solidFill>
                  <a:srgbClr val="333333"/>
                </a:solidFill>
              </a:rPr>
              <a:t>status</a:t>
            </a:r>
          </a:p>
        </xdr:txBody>
      </xdr:sp>
    </xdr:grpSp>
    <xdr:clientData/>
  </xdr:twoCellAnchor>
  <xdr:twoCellAnchor>
    <xdr:from>
      <xdr:col>5</xdr:col>
      <xdr:colOff>196851</xdr:colOff>
      <xdr:row>6</xdr:row>
      <xdr:rowOff>247650</xdr:rowOff>
    </xdr:from>
    <xdr:to>
      <xdr:col>7</xdr:col>
      <xdr:colOff>673100</xdr:colOff>
      <xdr:row>6</xdr:row>
      <xdr:rowOff>1658156</xdr:rowOff>
    </xdr:to>
    <xdr:pic>
      <xdr:nvPicPr>
        <xdr:cNvPr id="46" name="Grafikk 9">
          <a:extLst>
            <a:ext uri="{FF2B5EF4-FFF2-40B4-BE49-F238E27FC236}">
              <a16:creationId xmlns:a16="http://schemas.microsoft.com/office/drawing/2014/main" id="{259C0D93-5BC9-46E5-8403-829C7BFD7D1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160001" y="2190750"/>
          <a:ext cx="2000249" cy="1410506"/>
        </a:xfrm>
        <a:prstGeom prst="rect">
          <a:avLst/>
        </a:prstGeom>
      </xdr:spPr>
    </xdr:pic>
    <xdr:clientData/>
  </xdr:twoCellAnchor>
  <xdr:twoCellAnchor>
    <xdr:from>
      <xdr:col>1</xdr:col>
      <xdr:colOff>12700</xdr:colOff>
      <xdr:row>49</xdr:row>
      <xdr:rowOff>6350</xdr:rowOff>
    </xdr:from>
    <xdr:to>
      <xdr:col>2</xdr:col>
      <xdr:colOff>3105149</xdr:colOff>
      <xdr:row>68</xdr:row>
      <xdr:rowOff>152400</xdr:rowOff>
    </xdr:to>
    <xdr:grpSp>
      <xdr:nvGrpSpPr>
        <xdr:cNvPr id="35" name="Gruppe 34">
          <a:extLst>
            <a:ext uri="{FF2B5EF4-FFF2-40B4-BE49-F238E27FC236}">
              <a16:creationId xmlns:a16="http://schemas.microsoft.com/office/drawing/2014/main" id="{2D9B4BFA-BD85-4B7D-B9EA-1F58A0D829D3}"/>
            </a:ext>
          </a:extLst>
        </xdr:cNvPr>
        <xdr:cNvGrpSpPr/>
      </xdr:nvGrpSpPr>
      <xdr:grpSpPr>
        <a:xfrm>
          <a:off x="12700" y="16402050"/>
          <a:ext cx="6280149" cy="3702050"/>
          <a:chOff x="196850" y="12090400"/>
          <a:chExt cx="6280149" cy="3702050"/>
        </a:xfrm>
      </xdr:grpSpPr>
      <xdr:sp macro="" textlink="">
        <xdr:nvSpPr>
          <xdr:cNvPr id="36" name="shpBørPrioritereTiltak">
            <a:extLst>
              <a:ext uri="{FF2B5EF4-FFF2-40B4-BE49-F238E27FC236}">
                <a16:creationId xmlns:a16="http://schemas.microsoft.com/office/drawing/2014/main" id="{5040A6FC-068F-F331-7970-46BA53090046}"/>
              </a:ext>
            </a:extLst>
          </xdr:cNvPr>
          <xdr:cNvSpPr txBox="1"/>
        </xdr:nvSpPr>
        <xdr:spPr>
          <a:xfrm>
            <a:off x="952500" y="12573000"/>
            <a:ext cx="3321050" cy="648000"/>
          </a:xfrm>
          <a:prstGeom prst="rect">
            <a:avLst/>
          </a:prstGeom>
          <a:solidFill>
            <a:srgbClr val="F6B2BA">
              <a:alpha val="10000"/>
            </a:srgbClr>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nb-NO" sz="1100" b="1">
                <a:solidFill>
                  <a:srgbClr val="333333"/>
                </a:solidFill>
                <a:latin typeface="Source Sans Pro" panose="020B0503030403020204" pitchFamily="34" charset="0"/>
                <a:ea typeface="Source Sans Pro" panose="020B0503030403020204" pitchFamily="34" charset="0"/>
              </a:rPr>
              <a:t>Bør prioritere tiltak</a:t>
            </a:r>
          </a:p>
        </xdr:txBody>
      </xdr:sp>
      <xdr:sp macro="" textlink="">
        <xdr:nvSpPr>
          <xdr:cNvPr id="37" name="shpHerJobberViGodt">
            <a:extLst>
              <a:ext uri="{FF2B5EF4-FFF2-40B4-BE49-F238E27FC236}">
                <a16:creationId xmlns:a16="http://schemas.microsoft.com/office/drawing/2014/main" id="{E660B79C-D75B-807B-C236-39E7604E53F1}"/>
              </a:ext>
            </a:extLst>
          </xdr:cNvPr>
          <xdr:cNvSpPr txBox="1"/>
        </xdr:nvSpPr>
        <xdr:spPr>
          <a:xfrm>
            <a:off x="4273550" y="12573000"/>
            <a:ext cx="2032000" cy="648000"/>
          </a:xfrm>
          <a:prstGeom prst="rect">
            <a:avLst/>
          </a:prstGeom>
          <a:solidFill>
            <a:srgbClr val="66CDB5">
              <a:alpha val="10000"/>
            </a:srgbClr>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nb-NO" sz="1100" b="1">
                <a:solidFill>
                  <a:srgbClr val="333333"/>
                </a:solidFill>
                <a:latin typeface="Source Sans Pro" panose="020B0503030403020204" pitchFamily="34" charset="0"/>
                <a:ea typeface="Source Sans Pro" panose="020B0503030403020204" pitchFamily="34" charset="0"/>
              </a:rPr>
              <a:t>Her jobber vi godt</a:t>
            </a:r>
          </a:p>
        </xdr:txBody>
      </xdr:sp>
      <xdr:graphicFrame macro="">
        <xdr:nvGraphicFramePr>
          <xdr:cNvPr id="38" name="Diagram 37">
            <a:extLst>
              <a:ext uri="{FF2B5EF4-FFF2-40B4-BE49-F238E27FC236}">
                <a16:creationId xmlns:a16="http://schemas.microsoft.com/office/drawing/2014/main" id="{98BD6174-8F62-C505-2FFC-DF75D70BA275}"/>
              </a:ext>
            </a:extLst>
          </xdr:cNvPr>
          <xdr:cNvGraphicFramePr/>
        </xdr:nvGraphicFramePr>
        <xdr:xfrm>
          <a:off x="196850" y="12090400"/>
          <a:ext cx="6280149" cy="3702050"/>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39" name="TekstSylinder 38">
            <a:extLst>
              <a:ext uri="{FF2B5EF4-FFF2-40B4-BE49-F238E27FC236}">
                <a16:creationId xmlns:a16="http://schemas.microsoft.com/office/drawing/2014/main" id="{192F27F9-0B94-D578-F0E2-6279C94B5CB1}"/>
              </a:ext>
            </a:extLst>
          </xdr:cNvPr>
          <xdr:cNvSpPr txBox="1"/>
        </xdr:nvSpPr>
        <xdr:spPr>
          <a:xfrm>
            <a:off x="270388" y="12280026"/>
            <a:ext cx="507062" cy="5782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vert270" wrap="none" rtlCol="0" anchor="ctr">
            <a:noAutofit/>
          </a:bodyPr>
          <a:lstStyle/>
          <a:p>
            <a:pPr algn="ctr"/>
            <a:r>
              <a:rPr lang="nb-NO" sz="1000" i="1">
                <a:latin typeface="Source Sans Pro" panose="020B0503030403020204" pitchFamily="34" charset="0"/>
                <a:ea typeface="Source Sans Pro" panose="020B0503030403020204" pitchFamily="34" charset="0"/>
              </a:rPr>
              <a:t>Høy</a:t>
            </a:r>
          </a:p>
          <a:p>
            <a:pPr algn="ctr"/>
            <a:r>
              <a:rPr lang="nb-NO" sz="1000" i="1">
                <a:latin typeface="Source Sans Pro" panose="020B0503030403020204" pitchFamily="34" charset="0"/>
                <a:ea typeface="Source Sans Pro" panose="020B0503030403020204" pitchFamily="34" charset="0"/>
              </a:rPr>
              <a:t>ambisjon</a:t>
            </a:r>
          </a:p>
        </xdr:txBody>
      </xdr:sp>
      <xdr:sp macro="" textlink="">
        <xdr:nvSpPr>
          <xdr:cNvPr id="40" name="TekstSylinder 39">
            <a:extLst>
              <a:ext uri="{FF2B5EF4-FFF2-40B4-BE49-F238E27FC236}">
                <a16:creationId xmlns:a16="http://schemas.microsoft.com/office/drawing/2014/main" id="{DEF76664-FD2C-6A11-355A-9DADD0871F15}"/>
              </a:ext>
            </a:extLst>
          </xdr:cNvPr>
          <xdr:cNvSpPr txBox="1"/>
        </xdr:nvSpPr>
        <xdr:spPr>
          <a:xfrm>
            <a:off x="270388" y="14858126"/>
            <a:ext cx="507062" cy="578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vert270" wrap="none" rtlCol="0" anchor="ctr">
            <a:noAutofit/>
          </a:bodyPr>
          <a:lstStyle/>
          <a:p>
            <a:pPr algn="ctr"/>
            <a:r>
              <a:rPr lang="nb-NO" sz="1000" i="1">
                <a:latin typeface="Source Sans Pro" panose="020B0503030403020204" pitchFamily="34" charset="0"/>
                <a:ea typeface="Source Sans Pro" panose="020B0503030403020204" pitchFamily="34" charset="0"/>
              </a:rPr>
              <a:t>Lav</a:t>
            </a:r>
          </a:p>
          <a:p>
            <a:pPr algn="ctr"/>
            <a:r>
              <a:rPr lang="nb-NO" sz="1000" i="1">
                <a:latin typeface="Source Sans Pro" panose="020B0503030403020204" pitchFamily="34" charset="0"/>
                <a:ea typeface="Source Sans Pro" panose="020B0503030403020204" pitchFamily="34" charset="0"/>
              </a:rPr>
              <a:t>ambisjon</a:t>
            </a:r>
          </a:p>
        </xdr:txBody>
      </xdr:sp>
      <xdr:sp macro="" textlink="">
        <xdr:nvSpPr>
          <xdr:cNvPr id="47" name="TekstSylinder 46">
            <a:extLst>
              <a:ext uri="{FF2B5EF4-FFF2-40B4-BE49-F238E27FC236}">
                <a16:creationId xmlns:a16="http://schemas.microsoft.com/office/drawing/2014/main" id="{3E823969-42C3-8B1A-E769-454A645EEEC4}"/>
              </a:ext>
            </a:extLst>
          </xdr:cNvPr>
          <xdr:cNvSpPr txBox="1"/>
        </xdr:nvSpPr>
        <xdr:spPr>
          <a:xfrm>
            <a:off x="701606" y="15370009"/>
            <a:ext cx="502317"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nb-NO" sz="1000" i="1">
                <a:solidFill>
                  <a:srgbClr val="333333"/>
                </a:solidFill>
              </a:rPr>
              <a:t>Svak</a:t>
            </a:r>
          </a:p>
          <a:p>
            <a:pPr algn="ctr"/>
            <a:r>
              <a:rPr lang="nb-NO" sz="1000" i="1">
                <a:solidFill>
                  <a:srgbClr val="333333"/>
                </a:solidFill>
              </a:rPr>
              <a:t>status</a:t>
            </a:r>
          </a:p>
        </xdr:txBody>
      </xdr:sp>
      <xdr:sp macro="" textlink="">
        <xdr:nvSpPr>
          <xdr:cNvPr id="48" name="TekstSylinder 47">
            <a:extLst>
              <a:ext uri="{FF2B5EF4-FFF2-40B4-BE49-F238E27FC236}">
                <a16:creationId xmlns:a16="http://schemas.microsoft.com/office/drawing/2014/main" id="{D3BEB77B-674A-CF35-8365-BB910A754539}"/>
              </a:ext>
            </a:extLst>
          </xdr:cNvPr>
          <xdr:cNvSpPr txBox="1"/>
        </xdr:nvSpPr>
        <xdr:spPr>
          <a:xfrm>
            <a:off x="5892800" y="15370009"/>
            <a:ext cx="502317"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nb-NO" sz="1000" i="1">
                <a:solidFill>
                  <a:srgbClr val="333333"/>
                </a:solidFill>
              </a:rPr>
              <a:t>Sterkt</a:t>
            </a:r>
          </a:p>
          <a:p>
            <a:pPr algn="ctr"/>
            <a:r>
              <a:rPr lang="nb-NO" sz="1000" i="1">
                <a:solidFill>
                  <a:srgbClr val="333333"/>
                </a:solidFill>
              </a:rPr>
              <a:t>status</a:t>
            </a:r>
          </a:p>
        </xdr:txBody>
      </xdr:sp>
    </xdr:grpSp>
    <xdr:clientData/>
  </xdr:twoCellAnchor>
  <xdr:twoCellAnchor>
    <xdr:from>
      <xdr:col>1</xdr:col>
      <xdr:colOff>12700</xdr:colOff>
      <xdr:row>72</xdr:row>
      <xdr:rowOff>6350</xdr:rowOff>
    </xdr:from>
    <xdr:to>
      <xdr:col>2</xdr:col>
      <xdr:colOff>3105149</xdr:colOff>
      <xdr:row>91</xdr:row>
      <xdr:rowOff>152400</xdr:rowOff>
    </xdr:to>
    <xdr:grpSp>
      <xdr:nvGrpSpPr>
        <xdr:cNvPr id="49" name="Gruppe 48">
          <a:extLst>
            <a:ext uri="{FF2B5EF4-FFF2-40B4-BE49-F238E27FC236}">
              <a16:creationId xmlns:a16="http://schemas.microsoft.com/office/drawing/2014/main" id="{3F185552-B6C1-4A6E-B063-B9AB7B31CE71}"/>
            </a:ext>
          </a:extLst>
        </xdr:cNvPr>
        <xdr:cNvGrpSpPr/>
      </xdr:nvGrpSpPr>
      <xdr:grpSpPr>
        <a:xfrm>
          <a:off x="12700" y="20713700"/>
          <a:ext cx="6280149" cy="3702050"/>
          <a:chOff x="196850" y="12090400"/>
          <a:chExt cx="6280149" cy="3702050"/>
        </a:xfrm>
      </xdr:grpSpPr>
      <xdr:sp macro="" textlink="">
        <xdr:nvSpPr>
          <xdr:cNvPr id="50" name="shpBørPrioritereTiltak">
            <a:extLst>
              <a:ext uri="{FF2B5EF4-FFF2-40B4-BE49-F238E27FC236}">
                <a16:creationId xmlns:a16="http://schemas.microsoft.com/office/drawing/2014/main" id="{7BB1BF24-CD56-8D87-F135-A64B0D80D65F}"/>
              </a:ext>
            </a:extLst>
          </xdr:cNvPr>
          <xdr:cNvSpPr txBox="1"/>
        </xdr:nvSpPr>
        <xdr:spPr>
          <a:xfrm>
            <a:off x="952500" y="12573000"/>
            <a:ext cx="3321050" cy="648000"/>
          </a:xfrm>
          <a:prstGeom prst="rect">
            <a:avLst/>
          </a:prstGeom>
          <a:solidFill>
            <a:srgbClr val="F6B2BA">
              <a:alpha val="10000"/>
            </a:srgbClr>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nb-NO" sz="1100" b="1">
                <a:solidFill>
                  <a:srgbClr val="333333"/>
                </a:solidFill>
                <a:latin typeface="Source Sans Pro" panose="020B0503030403020204" pitchFamily="34" charset="0"/>
                <a:ea typeface="Source Sans Pro" panose="020B0503030403020204" pitchFamily="34" charset="0"/>
              </a:rPr>
              <a:t>Bør prioritere tiltak</a:t>
            </a:r>
          </a:p>
        </xdr:txBody>
      </xdr:sp>
      <xdr:sp macro="" textlink="">
        <xdr:nvSpPr>
          <xdr:cNvPr id="51" name="shpHerJobberViGodt">
            <a:extLst>
              <a:ext uri="{FF2B5EF4-FFF2-40B4-BE49-F238E27FC236}">
                <a16:creationId xmlns:a16="http://schemas.microsoft.com/office/drawing/2014/main" id="{8052E18E-8618-AE8C-8BCD-D82731ED1352}"/>
              </a:ext>
            </a:extLst>
          </xdr:cNvPr>
          <xdr:cNvSpPr txBox="1"/>
        </xdr:nvSpPr>
        <xdr:spPr>
          <a:xfrm>
            <a:off x="4273550" y="12573000"/>
            <a:ext cx="2032000" cy="648000"/>
          </a:xfrm>
          <a:prstGeom prst="rect">
            <a:avLst/>
          </a:prstGeom>
          <a:solidFill>
            <a:srgbClr val="66CDB5">
              <a:alpha val="10000"/>
            </a:srgbClr>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nb-NO" sz="1100" b="1">
                <a:solidFill>
                  <a:srgbClr val="333333"/>
                </a:solidFill>
                <a:latin typeface="Source Sans Pro" panose="020B0503030403020204" pitchFamily="34" charset="0"/>
                <a:ea typeface="Source Sans Pro" panose="020B0503030403020204" pitchFamily="34" charset="0"/>
              </a:rPr>
              <a:t>Her jobber vi godt</a:t>
            </a:r>
          </a:p>
        </xdr:txBody>
      </xdr:sp>
      <xdr:graphicFrame macro="">
        <xdr:nvGraphicFramePr>
          <xdr:cNvPr id="52" name="Diagram 51">
            <a:extLst>
              <a:ext uri="{FF2B5EF4-FFF2-40B4-BE49-F238E27FC236}">
                <a16:creationId xmlns:a16="http://schemas.microsoft.com/office/drawing/2014/main" id="{195F09A1-5A62-7F95-8943-B10BDBB5B174}"/>
              </a:ext>
            </a:extLst>
          </xdr:cNvPr>
          <xdr:cNvGraphicFramePr/>
        </xdr:nvGraphicFramePr>
        <xdr:xfrm>
          <a:off x="196850" y="12090400"/>
          <a:ext cx="6280149" cy="3702050"/>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53" name="TekstSylinder 52">
            <a:extLst>
              <a:ext uri="{FF2B5EF4-FFF2-40B4-BE49-F238E27FC236}">
                <a16:creationId xmlns:a16="http://schemas.microsoft.com/office/drawing/2014/main" id="{E2E7C30C-8324-50D4-B2AC-3F4D8D260ACA}"/>
              </a:ext>
            </a:extLst>
          </xdr:cNvPr>
          <xdr:cNvSpPr txBox="1"/>
        </xdr:nvSpPr>
        <xdr:spPr>
          <a:xfrm>
            <a:off x="270388" y="12280026"/>
            <a:ext cx="507062" cy="5782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vert270" wrap="none" rtlCol="0" anchor="ctr">
            <a:noAutofit/>
          </a:bodyPr>
          <a:lstStyle/>
          <a:p>
            <a:pPr algn="ctr"/>
            <a:r>
              <a:rPr lang="nb-NO" sz="1000" i="1">
                <a:latin typeface="Source Sans Pro" panose="020B0503030403020204" pitchFamily="34" charset="0"/>
                <a:ea typeface="Source Sans Pro" panose="020B0503030403020204" pitchFamily="34" charset="0"/>
              </a:rPr>
              <a:t>Høy</a:t>
            </a:r>
          </a:p>
          <a:p>
            <a:pPr algn="ctr"/>
            <a:r>
              <a:rPr lang="nb-NO" sz="1000" i="1">
                <a:latin typeface="Source Sans Pro" panose="020B0503030403020204" pitchFamily="34" charset="0"/>
                <a:ea typeface="Source Sans Pro" panose="020B0503030403020204" pitchFamily="34" charset="0"/>
              </a:rPr>
              <a:t>ambisjon</a:t>
            </a:r>
          </a:p>
        </xdr:txBody>
      </xdr:sp>
      <xdr:sp macro="" textlink="">
        <xdr:nvSpPr>
          <xdr:cNvPr id="54" name="TekstSylinder 53">
            <a:extLst>
              <a:ext uri="{FF2B5EF4-FFF2-40B4-BE49-F238E27FC236}">
                <a16:creationId xmlns:a16="http://schemas.microsoft.com/office/drawing/2014/main" id="{E1F49D23-A24A-A6E7-F534-C01C564DE605}"/>
              </a:ext>
            </a:extLst>
          </xdr:cNvPr>
          <xdr:cNvSpPr txBox="1"/>
        </xdr:nvSpPr>
        <xdr:spPr>
          <a:xfrm>
            <a:off x="270388" y="14858126"/>
            <a:ext cx="507062" cy="578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vert270" wrap="none" rtlCol="0" anchor="ctr">
            <a:noAutofit/>
          </a:bodyPr>
          <a:lstStyle/>
          <a:p>
            <a:pPr algn="ctr"/>
            <a:r>
              <a:rPr lang="nb-NO" sz="1000" i="1">
                <a:latin typeface="Source Sans Pro" panose="020B0503030403020204" pitchFamily="34" charset="0"/>
                <a:ea typeface="Source Sans Pro" panose="020B0503030403020204" pitchFamily="34" charset="0"/>
              </a:rPr>
              <a:t>Lav</a:t>
            </a:r>
          </a:p>
          <a:p>
            <a:pPr algn="ctr"/>
            <a:r>
              <a:rPr lang="nb-NO" sz="1000" i="1">
                <a:latin typeface="Source Sans Pro" panose="020B0503030403020204" pitchFamily="34" charset="0"/>
                <a:ea typeface="Source Sans Pro" panose="020B0503030403020204" pitchFamily="34" charset="0"/>
              </a:rPr>
              <a:t>ambisjon</a:t>
            </a:r>
          </a:p>
        </xdr:txBody>
      </xdr:sp>
      <xdr:sp macro="" textlink="">
        <xdr:nvSpPr>
          <xdr:cNvPr id="55" name="TekstSylinder 54">
            <a:extLst>
              <a:ext uri="{FF2B5EF4-FFF2-40B4-BE49-F238E27FC236}">
                <a16:creationId xmlns:a16="http://schemas.microsoft.com/office/drawing/2014/main" id="{0E7F31DD-D625-8C4F-C86D-78F5F2BC7BDC}"/>
              </a:ext>
            </a:extLst>
          </xdr:cNvPr>
          <xdr:cNvSpPr txBox="1"/>
        </xdr:nvSpPr>
        <xdr:spPr>
          <a:xfrm>
            <a:off x="701606" y="15370009"/>
            <a:ext cx="502317"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nb-NO" sz="1000" i="1">
                <a:solidFill>
                  <a:srgbClr val="333333"/>
                </a:solidFill>
              </a:rPr>
              <a:t>Svak</a:t>
            </a:r>
          </a:p>
          <a:p>
            <a:pPr algn="ctr"/>
            <a:r>
              <a:rPr lang="nb-NO" sz="1000" i="1">
                <a:solidFill>
                  <a:srgbClr val="333333"/>
                </a:solidFill>
              </a:rPr>
              <a:t>status</a:t>
            </a:r>
          </a:p>
        </xdr:txBody>
      </xdr:sp>
      <xdr:sp macro="" textlink="">
        <xdr:nvSpPr>
          <xdr:cNvPr id="56" name="TekstSylinder 55">
            <a:extLst>
              <a:ext uri="{FF2B5EF4-FFF2-40B4-BE49-F238E27FC236}">
                <a16:creationId xmlns:a16="http://schemas.microsoft.com/office/drawing/2014/main" id="{86FB2388-5800-7597-76A8-AC485C3AD23D}"/>
              </a:ext>
            </a:extLst>
          </xdr:cNvPr>
          <xdr:cNvSpPr txBox="1"/>
        </xdr:nvSpPr>
        <xdr:spPr>
          <a:xfrm>
            <a:off x="5892800" y="15370009"/>
            <a:ext cx="502317"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nb-NO" sz="1000" i="1">
                <a:solidFill>
                  <a:srgbClr val="333333"/>
                </a:solidFill>
              </a:rPr>
              <a:t>Sterkt</a:t>
            </a:r>
          </a:p>
          <a:p>
            <a:pPr algn="ctr"/>
            <a:r>
              <a:rPr lang="nb-NO" sz="1000" i="1">
                <a:solidFill>
                  <a:srgbClr val="333333"/>
                </a:solidFill>
              </a:rPr>
              <a:t>status</a:t>
            </a:r>
          </a:p>
        </xdr:txBody>
      </xdr:sp>
    </xdr:grpSp>
    <xdr:clientData/>
  </xdr:twoCellAnchor>
  <xdr:twoCellAnchor>
    <xdr:from>
      <xdr:col>7</xdr:col>
      <xdr:colOff>393699</xdr:colOff>
      <xdr:row>0</xdr:row>
      <xdr:rowOff>133350</xdr:rowOff>
    </xdr:from>
    <xdr:to>
      <xdr:col>8</xdr:col>
      <xdr:colOff>534162</xdr:colOff>
      <xdr:row>0</xdr:row>
      <xdr:rowOff>421350</xdr:rowOff>
    </xdr:to>
    <xdr:grpSp>
      <xdr:nvGrpSpPr>
        <xdr:cNvPr id="63" name="Gruppe 62">
          <a:extLst>
            <a:ext uri="{FF2B5EF4-FFF2-40B4-BE49-F238E27FC236}">
              <a16:creationId xmlns:a16="http://schemas.microsoft.com/office/drawing/2014/main" id="{8F1ECE00-888B-42BD-99A3-D1252851679F}"/>
            </a:ext>
            <a:ext uri="{C183D7F6-B498-43B3-948B-1728B52AA6E4}">
              <adec:decorative xmlns:adec="http://schemas.microsoft.com/office/drawing/2017/decorative" val="1"/>
            </a:ext>
          </a:extLst>
        </xdr:cNvPr>
        <xdr:cNvGrpSpPr>
          <a:grpSpLocks noChangeAspect="1"/>
        </xdr:cNvGrpSpPr>
      </xdr:nvGrpSpPr>
      <xdr:grpSpPr>
        <a:xfrm>
          <a:off x="11690349" y="133350"/>
          <a:ext cx="902463" cy="288000"/>
          <a:chOff x="9404350" y="82550"/>
          <a:chExt cx="1421930" cy="377978"/>
        </a:xfrm>
      </xdr:grpSpPr>
      <xdr:sp macro="" textlink="">
        <xdr:nvSpPr>
          <xdr:cNvPr id="64" name="Frihåndsform: figur 63">
            <a:extLst>
              <a:ext uri="{FF2B5EF4-FFF2-40B4-BE49-F238E27FC236}">
                <a16:creationId xmlns:a16="http://schemas.microsoft.com/office/drawing/2014/main" id="{4002B492-161A-E9E4-5E96-21FC941CB69F}"/>
              </a:ext>
            </a:extLst>
          </xdr:cNvPr>
          <xdr:cNvSpPr/>
        </xdr:nvSpPr>
        <xdr:spPr>
          <a:xfrm>
            <a:off x="9814126" y="89417"/>
            <a:ext cx="307151" cy="102263"/>
          </a:xfrm>
          <a:custGeom>
            <a:avLst/>
            <a:gdLst>
              <a:gd name="connsiteX0" fmla="*/ 0 w 536675"/>
              <a:gd name="connsiteY0" fmla="*/ 0 h 178681"/>
              <a:gd name="connsiteX1" fmla="*/ 536675 w 536675"/>
              <a:gd name="connsiteY1" fmla="*/ 0 h 178681"/>
              <a:gd name="connsiteX2" fmla="*/ 536675 w 536675"/>
              <a:gd name="connsiteY2" fmla="*/ 178681 h 178681"/>
              <a:gd name="connsiteX3" fmla="*/ 0 w 536675"/>
              <a:gd name="connsiteY3" fmla="*/ 178681 h 178681"/>
            </a:gdLst>
            <a:ahLst/>
            <a:cxnLst>
              <a:cxn ang="0">
                <a:pos x="connsiteX0" y="connsiteY0"/>
              </a:cxn>
              <a:cxn ang="0">
                <a:pos x="connsiteX1" y="connsiteY1"/>
              </a:cxn>
              <a:cxn ang="0">
                <a:pos x="connsiteX2" y="connsiteY2"/>
              </a:cxn>
              <a:cxn ang="0">
                <a:pos x="connsiteX3" y="connsiteY3"/>
              </a:cxn>
            </a:cxnLst>
            <a:rect l="l" t="t" r="r" b="b"/>
            <a:pathLst>
              <a:path w="536675" h="178681">
                <a:moveTo>
                  <a:pt x="0" y="0"/>
                </a:moveTo>
                <a:lnTo>
                  <a:pt x="536675" y="0"/>
                </a:lnTo>
                <a:lnTo>
                  <a:pt x="536675" y="178681"/>
                </a:lnTo>
                <a:lnTo>
                  <a:pt x="0" y="178681"/>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65" name="Frihåndsform: figur 64">
            <a:extLst>
              <a:ext uri="{FF2B5EF4-FFF2-40B4-BE49-F238E27FC236}">
                <a16:creationId xmlns:a16="http://schemas.microsoft.com/office/drawing/2014/main" id="{7B9E6AA3-A530-190E-D03B-0DAD93FB7CBF}"/>
              </a:ext>
            </a:extLst>
          </xdr:cNvPr>
          <xdr:cNvSpPr/>
        </xdr:nvSpPr>
        <xdr:spPr>
          <a:xfrm>
            <a:off x="9609238" y="345617"/>
            <a:ext cx="512400" cy="102263"/>
          </a:xfrm>
          <a:custGeom>
            <a:avLst/>
            <a:gdLst>
              <a:gd name="connsiteX0" fmla="*/ 895300 w 895300"/>
              <a:gd name="connsiteY0" fmla="*/ 0 h 178681"/>
              <a:gd name="connsiteX1" fmla="*/ 0 w 895300"/>
              <a:gd name="connsiteY1" fmla="*/ 0 h 178681"/>
              <a:gd name="connsiteX2" fmla="*/ 0 w 895300"/>
              <a:gd name="connsiteY2" fmla="*/ 178681 h 178681"/>
              <a:gd name="connsiteX3" fmla="*/ 895300 w 895300"/>
              <a:gd name="connsiteY3" fmla="*/ 178681 h 178681"/>
              <a:gd name="connsiteX4" fmla="*/ 895300 w 895300"/>
              <a:gd name="connsiteY4" fmla="*/ 0 h 17868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95300" h="178681">
                <a:moveTo>
                  <a:pt x="895300" y="0"/>
                </a:moveTo>
                <a:lnTo>
                  <a:pt x="0" y="0"/>
                </a:lnTo>
                <a:lnTo>
                  <a:pt x="0" y="178681"/>
                </a:lnTo>
                <a:lnTo>
                  <a:pt x="895300" y="178681"/>
                </a:lnTo>
                <a:lnTo>
                  <a:pt x="895300" y="0"/>
                </a:lnTo>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66" name="Frihåndsform: figur 65">
            <a:extLst>
              <a:ext uri="{FF2B5EF4-FFF2-40B4-BE49-F238E27FC236}">
                <a16:creationId xmlns:a16="http://schemas.microsoft.com/office/drawing/2014/main" id="{CD0CCE72-408C-89C3-4F89-FB6ABAA458EF}"/>
              </a:ext>
            </a:extLst>
          </xdr:cNvPr>
          <xdr:cNvSpPr/>
        </xdr:nvSpPr>
        <xdr:spPr>
          <a:xfrm>
            <a:off x="9404350" y="217698"/>
            <a:ext cx="716927" cy="102263"/>
          </a:xfrm>
          <a:custGeom>
            <a:avLst/>
            <a:gdLst>
              <a:gd name="connsiteX0" fmla="*/ 0 w 1252663"/>
              <a:gd name="connsiteY0" fmla="*/ 0 h 178681"/>
              <a:gd name="connsiteX1" fmla="*/ 1252663 w 1252663"/>
              <a:gd name="connsiteY1" fmla="*/ 0 h 178681"/>
              <a:gd name="connsiteX2" fmla="*/ 1252663 w 1252663"/>
              <a:gd name="connsiteY2" fmla="*/ 178681 h 178681"/>
              <a:gd name="connsiteX3" fmla="*/ 0 w 1252663"/>
              <a:gd name="connsiteY3" fmla="*/ 178681 h 178681"/>
            </a:gdLst>
            <a:ahLst/>
            <a:cxnLst>
              <a:cxn ang="0">
                <a:pos x="connsiteX0" y="connsiteY0"/>
              </a:cxn>
              <a:cxn ang="0">
                <a:pos x="connsiteX1" y="connsiteY1"/>
              </a:cxn>
              <a:cxn ang="0">
                <a:pos x="connsiteX2" y="connsiteY2"/>
              </a:cxn>
              <a:cxn ang="0">
                <a:pos x="connsiteX3" y="connsiteY3"/>
              </a:cxn>
            </a:cxnLst>
            <a:rect l="l" t="t" r="r" b="b"/>
            <a:pathLst>
              <a:path w="1252663" h="178681">
                <a:moveTo>
                  <a:pt x="0" y="0"/>
                </a:moveTo>
                <a:lnTo>
                  <a:pt x="1252663" y="0"/>
                </a:lnTo>
                <a:lnTo>
                  <a:pt x="1252663" y="178681"/>
                </a:lnTo>
                <a:lnTo>
                  <a:pt x="0" y="178681"/>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67" name="Frihåndsform: figur 66">
            <a:extLst>
              <a:ext uri="{FF2B5EF4-FFF2-40B4-BE49-F238E27FC236}">
                <a16:creationId xmlns:a16="http://schemas.microsoft.com/office/drawing/2014/main" id="{99FFA32E-0B82-52FF-9879-8DF3AEE074F3}"/>
              </a:ext>
            </a:extLst>
          </xdr:cNvPr>
          <xdr:cNvSpPr/>
        </xdr:nvSpPr>
        <xdr:spPr>
          <a:xfrm>
            <a:off x="10192098" y="87971"/>
            <a:ext cx="216818" cy="366775"/>
          </a:xfrm>
          <a:custGeom>
            <a:avLst/>
            <a:gdLst>
              <a:gd name="connsiteX0" fmla="*/ 302441 w 378838"/>
              <a:gd name="connsiteY0" fmla="*/ 166685 h 640853"/>
              <a:gd name="connsiteX1" fmla="*/ 305598 w 378838"/>
              <a:gd name="connsiteY1" fmla="*/ 236137 h 640853"/>
              <a:gd name="connsiteX2" fmla="*/ 252562 w 378838"/>
              <a:gd name="connsiteY2" fmla="*/ 202042 h 640853"/>
              <a:gd name="connsiteX3" fmla="*/ 187530 w 378838"/>
              <a:gd name="connsiteY3" fmla="*/ 188783 h 640853"/>
              <a:gd name="connsiteX4" fmla="*/ 116183 w 378838"/>
              <a:gd name="connsiteY4" fmla="*/ 204568 h 640853"/>
              <a:gd name="connsiteX5" fmla="*/ 56833 w 378838"/>
              <a:gd name="connsiteY5" fmla="*/ 250028 h 640853"/>
              <a:gd name="connsiteX6" fmla="*/ 15793 w 378838"/>
              <a:gd name="connsiteY6" fmla="*/ 321374 h 640853"/>
              <a:gd name="connsiteX7" fmla="*/ 9 w 378838"/>
              <a:gd name="connsiteY7" fmla="*/ 415450 h 640853"/>
              <a:gd name="connsiteX8" fmla="*/ 48626 w 378838"/>
              <a:gd name="connsiteY8" fmla="*/ 582135 h 640853"/>
              <a:gd name="connsiteX9" fmla="*/ 178690 w 378838"/>
              <a:gd name="connsiteY9" fmla="*/ 640854 h 640853"/>
              <a:gd name="connsiteX10" fmla="*/ 250037 w 378838"/>
              <a:gd name="connsiteY10" fmla="*/ 622543 h 640853"/>
              <a:gd name="connsiteX11" fmla="*/ 308755 w 378838"/>
              <a:gd name="connsiteY11" fmla="*/ 580241 h 640853"/>
              <a:gd name="connsiteX12" fmla="*/ 309386 w 378838"/>
              <a:gd name="connsiteY12" fmla="*/ 580241 h 640853"/>
              <a:gd name="connsiteX13" fmla="*/ 315700 w 378838"/>
              <a:gd name="connsiteY13" fmla="*/ 630120 h 640853"/>
              <a:gd name="connsiteX14" fmla="*/ 378838 w 378838"/>
              <a:gd name="connsiteY14" fmla="*/ 630120 h 640853"/>
              <a:gd name="connsiteX15" fmla="*/ 378838 w 378838"/>
              <a:gd name="connsiteY15" fmla="*/ 0 h 640853"/>
              <a:gd name="connsiteX16" fmla="*/ 302441 w 378838"/>
              <a:gd name="connsiteY16" fmla="*/ 0 h 640853"/>
              <a:gd name="connsiteX17" fmla="*/ 302441 w 378838"/>
              <a:gd name="connsiteY17" fmla="*/ 166685 h 640853"/>
              <a:gd name="connsiteX18" fmla="*/ 302441 w 378838"/>
              <a:gd name="connsiteY18" fmla="*/ 296750 h 640853"/>
              <a:gd name="connsiteX19" fmla="*/ 302441 w 378838"/>
              <a:gd name="connsiteY19" fmla="*/ 518997 h 640853"/>
              <a:gd name="connsiteX20" fmla="*/ 250668 w 378838"/>
              <a:gd name="connsiteY20" fmla="*/ 562562 h 640853"/>
              <a:gd name="connsiteX21" fmla="*/ 195106 w 378838"/>
              <a:gd name="connsiteY21" fmla="*/ 577084 h 640853"/>
              <a:gd name="connsiteX22" fmla="*/ 109238 w 378838"/>
              <a:gd name="connsiteY22" fmla="*/ 534781 h 640853"/>
              <a:gd name="connsiteX23" fmla="*/ 78931 w 378838"/>
              <a:gd name="connsiteY23" fmla="*/ 414818 h 640853"/>
              <a:gd name="connsiteX24" fmla="*/ 88402 w 378838"/>
              <a:gd name="connsiteY24" fmla="*/ 348523 h 640853"/>
              <a:gd name="connsiteX25" fmla="*/ 114289 w 378838"/>
              <a:gd name="connsiteY25" fmla="*/ 297381 h 640853"/>
              <a:gd name="connsiteX26" fmla="*/ 152804 w 378838"/>
              <a:gd name="connsiteY26" fmla="*/ 264549 h 640853"/>
              <a:gd name="connsiteX27" fmla="*/ 200157 w 378838"/>
              <a:gd name="connsiteY27" fmla="*/ 252553 h 640853"/>
              <a:gd name="connsiteX28" fmla="*/ 251299 w 378838"/>
              <a:gd name="connsiteY28" fmla="*/ 262655 h 640853"/>
              <a:gd name="connsiteX29" fmla="*/ 302441 w 378838"/>
              <a:gd name="connsiteY29" fmla="*/ 296750 h 640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78838" h="640853">
                <a:moveTo>
                  <a:pt x="302441" y="166685"/>
                </a:moveTo>
                <a:lnTo>
                  <a:pt x="305598" y="236137"/>
                </a:lnTo>
                <a:cubicBezTo>
                  <a:pt x="289309" y="222720"/>
                  <a:pt x="271503" y="211273"/>
                  <a:pt x="252562" y="202042"/>
                </a:cubicBezTo>
                <a:cubicBezTo>
                  <a:pt x="232168" y="192805"/>
                  <a:pt x="209943" y="188272"/>
                  <a:pt x="187530" y="188783"/>
                </a:cubicBezTo>
                <a:cubicBezTo>
                  <a:pt x="162906" y="188973"/>
                  <a:pt x="138598" y="194352"/>
                  <a:pt x="116183" y="204568"/>
                </a:cubicBezTo>
                <a:cubicBezTo>
                  <a:pt x="93517" y="215560"/>
                  <a:pt x="73376" y="231023"/>
                  <a:pt x="56833" y="250028"/>
                </a:cubicBezTo>
                <a:cubicBezTo>
                  <a:pt x="38902" y="271084"/>
                  <a:pt x="24949" y="295272"/>
                  <a:pt x="15793" y="321374"/>
                </a:cubicBezTo>
                <a:cubicBezTo>
                  <a:pt x="5060" y="351573"/>
                  <a:pt x="-243" y="383413"/>
                  <a:pt x="9" y="415450"/>
                </a:cubicBezTo>
                <a:cubicBezTo>
                  <a:pt x="9" y="486796"/>
                  <a:pt x="16425" y="542989"/>
                  <a:pt x="48626" y="582135"/>
                </a:cubicBezTo>
                <a:cubicBezTo>
                  <a:pt x="80826" y="621281"/>
                  <a:pt x="124391" y="640854"/>
                  <a:pt x="178690" y="640854"/>
                </a:cubicBezTo>
                <a:cubicBezTo>
                  <a:pt x="203630" y="640854"/>
                  <a:pt x="228190" y="634559"/>
                  <a:pt x="250037" y="622543"/>
                </a:cubicBezTo>
                <a:cubicBezTo>
                  <a:pt x="271314" y="610945"/>
                  <a:pt x="291013" y="596732"/>
                  <a:pt x="308755" y="580241"/>
                </a:cubicBezTo>
                <a:lnTo>
                  <a:pt x="309386" y="580241"/>
                </a:lnTo>
                <a:lnTo>
                  <a:pt x="315700" y="630120"/>
                </a:lnTo>
                <a:lnTo>
                  <a:pt x="378838" y="630120"/>
                </a:lnTo>
                <a:lnTo>
                  <a:pt x="378838" y="0"/>
                </a:lnTo>
                <a:lnTo>
                  <a:pt x="302441" y="0"/>
                </a:lnTo>
                <a:lnTo>
                  <a:pt x="302441" y="166685"/>
                </a:lnTo>
                <a:close/>
                <a:moveTo>
                  <a:pt x="302441" y="296750"/>
                </a:moveTo>
                <a:lnTo>
                  <a:pt x="302441" y="518997"/>
                </a:lnTo>
                <a:cubicBezTo>
                  <a:pt x="287793" y="536385"/>
                  <a:pt x="270304" y="551121"/>
                  <a:pt x="250668" y="562562"/>
                </a:cubicBezTo>
                <a:cubicBezTo>
                  <a:pt x="233683" y="572064"/>
                  <a:pt x="214553" y="577065"/>
                  <a:pt x="195106" y="577084"/>
                </a:cubicBezTo>
                <a:cubicBezTo>
                  <a:pt x="161201" y="578296"/>
                  <a:pt x="128937" y="562410"/>
                  <a:pt x="109238" y="534781"/>
                </a:cubicBezTo>
                <a:cubicBezTo>
                  <a:pt x="89034" y="506369"/>
                  <a:pt x="78931" y="465960"/>
                  <a:pt x="78931" y="414818"/>
                </a:cubicBezTo>
                <a:cubicBezTo>
                  <a:pt x="78616" y="392360"/>
                  <a:pt x="81836" y="369990"/>
                  <a:pt x="88402" y="348523"/>
                </a:cubicBezTo>
                <a:cubicBezTo>
                  <a:pt x="94211" y="330182"/>
                  <a:pt x="102924" y="312907"/>
                  <a:pt x="114289" y="297381"/>
                </a:cubicBezTo>
                <a:cubicBezTo>
                  <a:pt x="124644" y="283800"/>
                  <a:pt x="137777" y="272600"/>
                  <a:pt x="152804" y="264549"/>
                </a:cubicBezTo>
                <a:cubicBezTo>
                  <a:pt x="167388" y="256752"/>
                  <a:pt x="183615" y="252629"/>
                  <a:pt x="200157" y="252553"/>
                </a:cubicBezTo>
                <a:cubicBezTo>
                  <a:pt x="217710" y="252484"/>
                  <a:pt x="235073" y="255918"/>
                  <a:pt x="251299" y="262655"/>
                </a:cubicBezTo>
                <a:cubicBezTo>
                  <a:pt x="269988" y="271311"/>
                  <a:pt x="287225" y="282815"/>
                  <a:pt x="302441" y="296750"/>
                </a:cubicBez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68" name="Frihåndsform: figur 67">
            <a:extLst>
              <a:ext uri="{FF2B5EF4-FFF2-40B4-BE49-F238E27FC236}">
                <a16:creationId xmlns:a16="http://schemas.microsoft.com/office/drawing/2014/main" id="{F7C985F4-F175-A446-7AAB-99D194D543F0}"/>
              </a:ext>
            </a:extLst>
          </xdr:cNvPr>
          <xdr:cNvSpPr/>
        </xdr:nvSpPr>
        <xdr:spPr>
          <a:xfrm>
            <a:off x="10451195" y="82550"/>
            <a:ext cx="147794" cy="366414"/>
          </a:xfrm>
          <a:custGeom>
            <a:avLst/>
            <a:gdLst>
              <a:gd name="connsiteX0" fmla="*/ 256972 w 258235"/>
              <a:gd name="connsiteY0" fmla="*/ 13892 h 640223"/>
              <a:gd name="connsiteX1" fmla="*/ 223510 w 258235"/>
              <a:gd name="connsiteY1" fmla="*/ 3790 h 640223"/>
              <a:gd name="connsiteX2" fmla="*/ 184995 w 258235"/>
              <a:gd name="connsiteY2" fmla="*/ 1 h 640223"/>
              <a:gd name="connsiteX3" fmla="*/ 89025 w 258235"/>
              <a:gd name="connsiteY3" fmla="*/ 38516 h 640223"/>
              <a:gd name="connsiteX4" fmla="*/ 58087 w 258235"/>
              <a:gd name="connsiteY4" fmla="*/ 143325 h 640223"/>
              <a:gd name="connsiteX5" fmla="*/ 58087 w 258235"/>
              <a:gd name="connsiteY5" fmla="*/ 209621 h 640223"/>
              <a:gd name="connsiteX6" fmla="*/ 0 w 258235"/>
              <a:gd name="connsiteY6" fmla="*/ 214040 h 640223"/>
              <a:gd name="connsiteX7" fmla="*/ 0 w 258235"/>
              <a:gd name="connsiteY7" fmla="*/ 271496 h 640223"/>
              <a:gd name="connsiteX8" fmla="*/ 58087 w 258235"/>
              <a:gd name="connsiteY8" fmla="*/ 271496 h 640223"/>
              <a:gd name="connsiteX9" fmla="*/ 58087 w 258235"/>
              <a:gd name="connsiteY9" fmla="*/ 640224 h 640223"/>
              <a:gd name="connsiteX10" fmla="*/ 133222 w 258235"/>
              <a:gd name="connsiteY10" fmla="*/ 640224 h 640223"/>
              <a:gd name="connsiteX11" fmla="*/ 133222 w 258235"/>
              <a:gd name="connsiteY11" fmla="*/ 271496 h 640223"/>
              <a:gd name="connsiteX12" fmla="*/ 224141 w 258235"/>
              <a:gd name="connsiteY12" fmla="*/ 271496 h 640223"/>
              <a:gd name="connsiteX13" fmla="*/ 224141 w 258235"/>
              <a:gd name="connsiteY13" fmla="*/ 209621 h 640223"/>
              <a:gd name="connsiteX14" fmla="*/ 133222 w 258235"/>
              <a:gd name="connsiteY14" fmla="*/ 209621 h 640223"/>
              <a:gd name="connsiteX15" fmla="*/ 133222 w 258235"/>
              <a:gd name="connsiteY15" fmla="*/ 143325 h 640223"/>
              <a:gd name="connsiteX16" fmla="*/ 191309 w 258235"/>
              <a:gd name="connsiteY16" fmla="*/ 61877 h 640223"/>
              <a:gd name="connsiteX17" fmla="*/ 239294 w 258235"/>
              <a:gd name="connsiteY17" fmla="*/ 72610 h 640223"/>
              <a:gd name="connsiteX18" fmla="*/ 241188 w 258235"/>
              <a:gd name="connsiteY18" fmla="*/ 73242 h 640223"/>
              <a:gd name="connsiteX19" fmla="*/ 258236 w 258235"/>
              <a:gd name="connsiteY19" fmla="*/ 14523 h 6402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58235" h="640223">
                <a:moveTo>
                  <a:pt x="256972" y="13892"/>
                </a:moveTo>
                <a:cubicBezTo>
                  <a:pt x="246176" y="9403"/>
                  <a:pt x="235000" y="6019"/>
                  <a:pt x="223510" y="3790"/>
                </a:cubicBezTo>
                <a:cubicBezTo>
                  <a:pt x="210819" y="1220"/>
                  <a:pt x="197938" y="-49"/>
                  <a:pt x="184995" y="1"/>
                </a:cubicBezTo>
                <a:cubicBezTo>
                  <a:pt x="142061" y="1"/>
                  <a:pt x="109861" y="12629"/>
                  <a:pt x="89025" y="38516"/>
                </a:cubicBezTo>
                <a:cubicBezTo>
                  <a:pt x="68189" y="64402"/>
                  <a:pt x="58087" y="99129"/>
                  <a:pt x="58087" y="143325"/>
                </a:cubicBezTo>
                <a:lnTo>
                  <a:pt x="58087" y="209621"/>
                </a:lnTo>
                <a:lnTo>
                  <a:pt x="0" y="214040"/>
                </a:lnTo>
                <a:lnTo>
                  <a:pt x="0" y="271496"/>
                </a:lnTo>
                <a:lnTo>
                  <a:pt x="58087" y="271496"/>
                </a:lnTo>
                <a:lnTo>
                  <a:pt x="58087" y="640224"/>
                </a:lnTo>
                <a:lnTo>
                  <a:pt x="133222" y="640224"/>
                </a:lnTo>
                <a:lnTo>
                  <a:pt x="133222" y="271496"/>
                </a:lnTo>
                <a:lnTo>
                  <a:pt x="224141" y="271496"/>
                </a:lnTo>
                <a:lnTo>
                  <a:pt x="224141" y="209621"/>
                </a:lnTo>
                <a:lnTo>
                  <a:pt x="133222" y="209621"/>
                </a:lnTo>
                <a:lnTo>
                  <a:pt x="133222" y="143325"/>
                </a:lnTo>
                <a:cubicBezTo>
                  <a:pt x="133222" y="89026"/>
                  <a:pt x="152163" y="61877"/>
                  <a:pt x="191309" y="61877"/>
                </a:cubicBezTo>
                <a:cubicBezTo>
                  <a:pt x="207851" y="62041"/>
                  <a:pt x="224204" y="65697"/>
                  <a:pt x="239294" y="72610"/>
                </a:cubicBezTo>
                <a:lnTo>
                  <a:pt x="241188" y="73242"/>
                </a:lnTo>
                <a:lnTo>
                  <a:pt x="258236" y="14523"/>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69" name="Frihåndsform: figur 68">
            <a:extLst>
              <a:ext uri="{FF2B5EF4-FFF2-40B4-BE49-F238E27FC236}">
                <a16:creationId xmlns:a16="http://schemas.microsoft.com/office/drawing/2014/main" id="{DA841293-2422-A804-8D54-921B39B05A5F}"/>
              </a:ext>
            </a:extLst>
          </xdr:cNvPr>
          <xdr:cNvSpPr/>
        </xdr:nvSpPr>
        <xdr:spPr>
          <a:xfrm>
            <a:off x="10596459" y="190235"/>
            <a:ext cx="229821" cy="270293"/>
          </a:xfrm>
          <a:custGeom>
            <a:avLst/>
            <a:gdLst>
              <a:gd name="connsiteX0" fmla="*/ 353574 w 401559"/>
              <a:gd name="connsiteY0" fmla="*/ 85237 h 472274"/>
              <a:gd name="connsiteX1" fmla="*/ 401559 w 401559"/>
              <a:gd name="connsiteY1" fmla="*/ 27781 h 472274"/>
              <a:gd name="connsiteX2" fmla="*/ 367465 w 401559"/>
              <a:gd name="connsiteY2" fmla="*/ 0 h 472274"/>
              <a:gd name="connsiteX3" fmla="*/ 323268 w 401559"/>
              <a:gd name="connsiteY3" fmla="*/ 53668 h 472274"/>
              <a:gd name="connsiteX4" fmla="*/ 267075 w 401559"/>
              <a:gd name="connsiteY4" fmla="*/ 21467 h 472274"/>
              <a:gd name="connsiteX5" fmla="*/ 201411 w 401559"/>
              <a:gd name="connsiteY5" fmla="*/ 10102 h 472274"/>
              <a:gd name="connsiteX6" fmla="*/ 61876 w 401559"/>
              <a:gd name="connsiteY6" fmla="*/ 69452 h 472274"/>
              <a:gd name="connsiteX7" fmla="*/ 17679 w 401559"/>
              <a:gd name="connsiteY7" fmla="*/ 140798 h 472274"/>
              <a:gd name="connsiteX8" fmla="*/ 1263 w 401559"/>
              <a:gd name="connsiteY8" fmla="*/ 236768 h 472274"/>
              <a:gd name="connsiteX9" fmla="*/ 13891 w 401559"/>
              <a:gd name="connsiteY9" fmla="*/ 322005 h 472274"/>
              <a:gd name="connsiteX10" fmla="*/ 47985 w 401559"/>
              <a:gd name="connsiteY10" fmla="*/ 387038 h 472274"/>
              <a:gd name="connsiteX11" fmla="*/ 0 w 401559"/>
              <a:gd name="connsiteY11" fmla="*/ 444493 h 472274"/>
              <a:gd name="connsiteX12" fmla="*/ 35357 w 401559"/>
              <a:gd name="connsiteY12" fmla="*/ 472274 h 472274"/>
              <a:gd name="connsiteX13" fmla="*/ 78292 w 401559"/>
              <a:gd name="connsiteY13" fmla="*/ 419238 h 472274"/>
              <a:gd name="connsiteX14" fmla="*/ 200149 w 401559"/>
              <a:gd name="connsiteY14" fmla="*/ 461541 h 472274"/>
              <a:gd name="connsiteX15" fmla="*/ 275915 w 401559"/>
              <a:gd name="connsiteY15" fmla="*/ 446388 h 472274"/>
              <a:gd name="connsiteX16" fmla="*/ 339684 w 401559"/>
              <a:gd name="connsiteY16" fmla="*/ 402191 h 472274"/>
              <a:gd name="connsiteX17" fmla="*/ 383881 w 401559"/>
              <a:gd name="connsiteY17" fmla="*/ 331476 h 472274"/>
              <a:gd name="connsiteX18" fmla="*/ 400297 w 401559"/>
              <a:gd name="connsiteY18" fmla="*/ 236137 h 472274"/>
              <a:gd name="connsiteX19" fmla="*/ 387669 w 401559"/>
              <a:gd name="connsiteY19" fmla="*/ 149638 h 472274"/>
              <a:gd name="connsiteX20" fmla="*/ 353574 w 401559"/>
              <a:gd name="connsiteY20" fmla="*/ 85237 h 472274"/>
              <a:gd name="connsiteX21" fmla="*/ 201411 w 401559"/>
              <a:gd name="connsiteY21" fmla="*/ 71978 h 472274"/>
              <a:gd name="connsiteX22" fmla="*/ 280965 w 401559"/>
              <a:gd name="connsiteY22" fmla="*/ 105441 h 472274"/>
              <a:gd name="connsiteX23" fmla="*/ 95339 w 401559"/>
              <a:gd name="connsiteY23" fmla="*/ 330213 h 472274"/>
              <a:gd name="connsiteX24" fmla="*/ 76397 w 401559"/>
              <a:gd name="connsiteY24" fmla="*/ 233612 h 472274"/>
              <a:gd name="connsiteX25" fmla="*/ 85868 w 401559"/>
              <a:gd name="connsiteY25" fmla="*/ 167948 h 472274"/>
              <a:gd name="connsiteX26" fmla="*/ 111755 w 401559"/>
              <a:gd name="connsiteY26" fmla="*/ 116806 h 472274"/>
              <a:gd name="connsiteX27" fmla="*/ 151532 w 401559"/>
              <a:gd name="connsiteY27" fmla="*/ 83974 h 472274"/>
              <a:gd name="connsiteX28" fmla="*/ 201411 w 401559"/>
              <a:gd name="connsiteY28" fmla="*/ 71978 h 472274"/>
              <a:gd name="connsiteX29" fmla="*/ 201411 w 401559"/>
              <a:gd name="connsiteY29" fmla="*/ 401559 h 472274"/>
              <a:gd name="connsiteX30" fmla="*/ 121857 w 401559"/>
              <a:gd name="connsiteY30" fmla="*/ 368727 h 472274"/>
              <a:gd name="connsiteX31" fmla="*/ 306852 w 401559"/>
              <a:gd name="connsiteY31" fmla="*/ 142692 h 472274"/>
              <a:gd name="connsiteX32" fmla="*/ 326425 w 401559"/>
              <a:gd name="connsiteY32" fmla="*/ 239925 h 472274"/>
              <a:gd name="connsiteX33" fmla="*/ 316955 w 401559"/>
              <a:gd name="connsiteY33" fmla="*/ 305589 h 472274"/>
              <a:gd name="connsiteX34" fmla="*/ 291067 w 401559"/>
              <a:gd name="connsiteY34" fmla="*/ 356731 h 472274"/>
              <a:gd name="connsiteX35" fmla="*/ 251291 w 401559"/>
              <a:gd name="connsiteY35" fmla="*/ 389563 h 472274"/>
              <a:gd name="connsiteX36" fmla="*/ 201411 w 401559"/>
              <a:gd name="connsiteY36" fmla="*/ 401559 h 4722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01559" h="472274">
                <a:moveTo>
                  <a:pt x="353574" y="85237"/>
                </a:moveTo>
                <a:lnTo>
                  <a:pt x="401559" y="27781"/>
                </a:lnTo>
                <a:lnTo>
                  <a:pt x="367465" y="0"/>
                </a:lnTo>
                <a:lnTo>
                  <a:pt x="323268" y="53668"/>
                </a:lnTo>
                <a:cubicBezTo>
                  <a:pt x="306726" y="39493"/>
                  <a:pt x="287658" y="28570"/>
                  <a:pt x="267075" y="21467"/>
                </a:cubicBezTo>
                <a:cubicBezTo>
                  <a:pt x="245987" y="13972"/>
                  <a:pt x="223762" y="10134"/>
                  <a:pt x="201411" y="10102"/>
                </a:cubicBezTo>
                <a:cubicBezTo>
                  <a:pt x="148691" y="9761"/>
                  <a:pt x="98180" y="31241"/>
                  <a:pt x="61876" y="69452"/>
                </a:cubicBezTo>
                <a:cubicBezTo>
                  <a:pt x="42934" y="90338"/>
                  <a:pt x="27907" y="114520"/>
                  <a:pt x="17679" y="140798"/>
                </a:cubicBezTo>
                <a:cubicBezTo>
                  <a:pt x="6314" y="171502"/>
                  <a:pt x="758" y="204038"/>
                  <a:pt x="1263" y="236768"/>
                </a:cubicBezTo>
                <a:cubicBezTo>
                  <a:pt x="884" y="265673"/>
                  <a:pt x="5178" y="294445"/>
                  <a:pt x="13891" y="322005"/>
                </a:cubicBezTo>
                <a:cubicBezTo>
                  <a:pt x="21530" y="345442"/>
                  <a:pt x="33084" y="367427"/>
                  <a:pt x="47985" y="387038"/>
                </a:cubicBezTo>
                <a:lnTo>
                  <a:pt x="0" y="444493"/>
                </a:lnTo>
                <a:lnTo>
                  <a:pt x="35357" y="472274"/>
                </a:lnTo>
                <a:lnTo>
                  <a:pt x="78292" y="419238"/>
                </a:lnTo>
                <a:cubicBezTo>
                  <a:pt x="112702" y="447164"/>
                  <a:pt x="155826" y="462128"/>
                  <a:pt x="200149" y="461541"/>
                </a:cubicBezTo>
                <a:cubicBezTo>
                  <a:pt x="226162" y="461642"/>
                  <a:pt x="251922" y="456490"/>
                  <a:pt x="275915" y="446388"/>
                </a:cubicBezTo>
                <a:cubicBezTo>
                  <a:pt x="300096" y="436355"/>
                  <a:pt x="321816" y="421284"/>
                  <a:pt x="339684" y="402191"/>
                </a:cubicBezTo>
                <a:cubicBezTo>
                  <a:pt x="358752" y="381639"/>
                  <a:pt x="373779" y="357640"/>
                  <a:pt x="383881" y="331476"/>
                </a:cubicBezTo>
                <a:cubicBezTo>
                  <a:pt x="395183" y="300974"/>
                  <a:pt x="400739" y="268653"/>
                  <a:pt x="400297" y="236137"/>
                </a:cubicBezTo>
                <a:cubicBezTo>
                  <a:pt x="400550" y="206828"/>
                  <a:pt x="396256" y="177652"/>
                  <a:pt x="387669" y="149638"/>
                </a:cubicBezTo>
                <a:cubicBezTo>
                  <a:pt x="380030" y="126396"/>
                  <a:pt x="368475" y="104620"/>
                  <a:pt x="353574" y="85237"/>
                </a:cubicBezTo>
                <a:close/>
                <a:moveTo>
                  <a:pt x="201411" y="71978"/>
                </a:moveTo>
                <a:cubicBezTo>
                  <a:pt x="231465" y="71321"/>
                  <a:pt x="260382" y="83488"/>
                  <a:pt x="280965" y="105441"/>
                </a:cubicBezTo>
                <a:lnTo>
                  <a:pt x="95339" y="330213"/>
                </a:lnTo>
                <a:cubicBezTo>
                  <a:pt x="81891" y="299825"/>
                  <a:pt x="75451" y="266822"/>
                  <a:pt x="76397" y="233612"/>
                </a:cubicBezTo>
                <a:cubicBezTo>
                  <a:pt x="76145" y="211362"/>
                  <a:pt x="79302" y="189213"/>
                  <a:pt x="85868" y="167948"/>
                </a:cubicBezTo>
                <a:cubicBezTo>
                  <a:pt x="91362" y="149499"/>
                  <a:pt x="100137" y="132180"/>
                  <a:pt x="111755" y="116806"/>
                </a:cubicBezTo>
                <a:cubicBezTo>
                  <a:pt x="122236" y="102896"/>
                  <a:pt x="135874" y="91651"/>
                  <a:pt x="151532" y="83974"/>
                </a:cubicBezTo>
                <a:cubicBezTo>
                  <a:pt x="166875" y="75797"/>
                  <a:pt x="184048" y="71675"/>
                  <a:pt x="201411" y="71978"/>
                </a:cubicBezTo>
                <a:close/>
                <a:moveTo>
                  <a:pt x="201411" y="401559"/>
                </a:moveTo>
                <a:cubicBezTo>
                  <a:pt x="171547" y="401793"/>
                  <a:pt x="142882" y="389954"/>
                  <a:pt x="121857" y="368727"/>
                </a:cubicBezTo>
                <a:lnTo>
                  <a:pt x="306852" y="142692"/>
                </a:lnTo>
                <a:cubicBezTo>
                  <a:pt x="320743" y="173182"/>
                  <a:pt x="327435" y="206443"/>
                  <a:pt x="326425" y="239925"/>
                </a:cubicBezTo>
                <a:cubicBezTo>
                  <a:pt x="326677" y="262175"/>
                  <a:pt x="323520" y="284324"/>
                  <a:pt x="316955" y="305589"/>
                </a:cubicBezTo>
                <a:cubicBezTo>
                  <a:pt x="311146" y="323931"/>
                  <a:pt x="302432" y="341206"/>
                  <a:pt x="291067" y="356731"/>
                </a:cubicBezTo>
                <a:cubicBezTo>
                  <a:pt x="280271" y="370363"/>
                  <a:pt x="266696" y="381551"/>
                  <a:pt x="251291" y="389563"/>
                </a:cubicBezTo>
                <a:cubicBezTo>
                  <a:pt x="235821" y="397310"/>
                  <a:pt x="218711" y="401414"/>
                  <a:pt x="201411" y="401559"/>
                </a:cubicBez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grp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2</xdr:col>
      <xdr:colOff>266700</xdr:colOff>
      <xdr:row>11</xdr:row>
      <xdr:rowOff>95250</xdr:rowOff>
    </xdr:from>
    <xdr:to>
      <xdr:col>3</xdr:col>
      <xdr:colOff>591950</xdr:colOff>
      <xdr:row>11</xdr:row>
      <xdr:rowOff>3233600</xdr:rowOff>
    </xdr:to>
    <mc:AlternateContent xmlns:mc="http://schemas.openxmlformats.org/markup-compatibility/2006" xmlns:sle15="http://schemas.microsoft.com/office/drawing/2012/slicer">
      <mc:Choice Requires="sle15">
        <xdr:graphicFrame macro="">
          <xdr:nvGraphicFramePr>
            <xdr:cNvPr id="17" name="Dimensjon 1">
              <a:extLst>
                <a:ext uri="{FF2B5EF4-FFF2-40B4-BE49-F238E27FC236}">
                  <a16:creationId xmlns:a16="http://schemas.microsoft.com/office/drawing/2014/main" id="{6C416B35-0D84-4D8D-9906-4C42BB7D1B14}"/>
                </a:ext>
              </a:extLst>
            </xdr:cNvPr>
            <xdr:cNvGraphicFramePr/>
          </xdr:nvGraphicFramePr>
          <xdr:xfrm>
            <a:off x="0" y="0"/>
            <a:ext cx="0" cy="0"/>
          </xdr:xfrm>
          <a:graphic>
            <a:graphicData uri="http://schemas.microsoft.com/office/drawing/2010/slicer">
              <sle:slicer xmlns:sle="http://schemas.microsoft.com/office/drawing/2010/slicer" name="Dimensjon 1"/>
            </a:graphicData>
          </a:graphic>
        </xdr:graphicFrame>
      </mc:Choice>
      <mc:Fallback xmlns="">
        <xdr:sp macro="" textlink="">
          <xdr:nvSpPr>
            <xdr:cNvPr id="0" name=""/>
            <xdr:cNvSpPr>
              <a:spLocks noTextEdit="1"/>
            </xdr:cNvSpPr>
          </xdr:nvSpPr>
          <xdr:spPr>
            <a:xfrm>
              <a:off x="2609850" y="6350000"/>
              <a:ext cx="3024000" cy="3138350"/>
            </a:xfrm>
            <a:prstGeom prst="rect">
              <a:avLst/>
            </a:prstGeom>
            <a:solidFill>
              <a:prstClr val="white"/>
            </a:solidFill>
            <a:ln w="1">
              <a:solidFill>
                <a:prstClr val="green"/>
              </a:solidFill>
            </a:ln>
          </xdr:spPr>
          <xdr:txBody>
            <a:bodyPr vertOverflow="clip" horzOverflow="clip"/>
            <a:lstStyle/>
            <a:p>
              <a:r>
                <a:rPr lang="nb-NO" sz="1100"/>
                <a:t>Denne figuren representerer en tabellslicer. Tabellslicere støttes ikke i denne versjonen av Excel.
Sliceren kan ikke brukes hvis figuren ble endret i en tidligere versjon av Excel, eller hvis arbeidsboken ble lagret i Excel 2007 eller tidligere.</a:t>
              </a:r>
            </a:p>
          </xdr:txBody>
        </xdr:sp>
      </mc:Fallback>
    </mc:AlternateContent>
    <xdr:clientData/>
  </xdr:twoCellAnchor>
  <xdr:twoCellAnchor editAs="absolute">
    <xdr:from>
      <xdr:col>3</xdr:col>
      <xdr:colOff>698500</xdr:colOff>
      <xdr:row>11</xdr:row>
      <xdr:rowOff>95250</xdr:rowOff>
    </xdr:from>
    <xdr:to>
      <xdr:col>4</xdr:col>
      <xdr:colOff>185550</xdr:colOff>
      <xdr:row>11</xdr:row>
      <xdr:rowOff>3233600</xdr:rowOff>
    </xdr:to>
    <mc:AlternateContent xmlns:mc="http://schemas.openxmlformats.org/markup-compatibility/2006" xmlns:sle15="http://schemas.microsoft.com/office/drawing/2012/slicer">
      <mc:Choice Requires="sle15">
        <xdr:graphicFrame macro="">
          <xdr:nvGraphicFramePr>
            <xdr:cNvPr id="18" name="Område 1">
              <a:extLst>
                <a:ext uri="{FF2B5EF4-FFF2-40B4-BE49-F238E27FC236}">
                  <a16:creationId xmlns:a16="http://schemas.microsoft.com/office/drawing/2014/main" id="{A30256A5-FE05-4E2F-BCF2-92F1A01D00CA}"/>
                </a:ext>
              </a:extLst>
            </xdr:cNvPr>
            <xdr:cNvGraphicFramePr/>
          </xdr:nvGraphicFramePr>
          <xdr:xfrm>
            <a:off x="0" y="0"/>
            <a:ext cx="0" cy="0"/>
          </xdr:xfrm>
          <a:graphic>
            <a:graphicData uri="http://schemas.microsoft.com/office/drawing/2010/slicer">
              <sle:slicer xmlns:sle="http://schemas.microsoft.com/office/drawing/2010/slicer" name="Område 1"/>
            </a:graphicData>
          </a:graphic>
        </xdr:graphicFrame>
      </mc:Choice>
      <mc:Fallback xmlns="">
        <xdr:sp macro="" textlink="">
          <xdr:nvSpPr>
            <xdr:cNvPr id="0" name=""/>
            <xdr:cNvSpPr>
              <a:spLocks noTextEdit="1"/>
            </xdr:cNvSpPr>
          </xdr:nvSpPr>
          <xdr:spPr>
            <a:xfrm>
              <a:off x="5740400" y="6350000"/>
              <a:ext cx="3024000" cy="3138350"/>
            </a:xfrm>
            <a:prstGeom prst="rect">
              <a:avLst/>
            </a:prstGeom>
            <a:solidFill>
              <a:prstClr val="white"/>
            </a:solidFill>
            <a:ln w="1">
              <a:solidFill>
                <a:prstClr val="green"/>
              </a:solidFill>
            </a:ln>
          </xdr:spPr>
          <xdr:txBody>
            <a:bodyPr vertOverflow="clip" horzOverflow="clip"/>
            <a:lstStyle/>
            <a:p>
              <a:r>
                <a:rPr lang="nb-NO" sz="1100"/>
                <a:t>Denne figuren representerer en tabellslicer. Tabellslicere støttes ikke i denne versjonen av Excel.
Sliceren kan ikke brukes hvis figuren ble endret i en tidligere versjon av Excel, eller hvis arbeidsboken ble lagret i Excel 2007 eller tidligere.</a:t>
              </a:r>
            </a:p>
          </xdr:txBody>
        </xdr:sp>
      </mc:Fallback>
    </mc:AlternateContent>
    <xdr:clientData/>
  </xdr:twoCellAnchor>
  <xdr:twoCellAnchor editAs="absolute">
    <xdr:from>
      <xdr:col>4</xdr:col>
      <xdr:colOff>279400</xdr:colOff>
      <xdr:row>11</xdr:row>
      <xdr:rowOff>95250</xdr:rowOff>
    </xdr:from>
    <xdr:to>
      <xdr:col>5</xdr:col>
      <xdr:colOff>641950</xdr:colOff>
      <xdr:row>11</xdr:row>
      <xdr:rowOff>1613600</xdr:rowOff>
    </xdr:to>
    <mc:AlternateContent xmlns:mc="http://schemas.openxmlformats.org/markup-compatibility/2006" xmlns:sle15="http://schemas.microsoft.com/office/drawing/2012/slicer">
      <mc:Choice Requires="sle15">
        <xdr:graphicFrame macro="">
          <xdr:nvGraphicFramePr>
            <xdr:cNvPr id="19" name="Nivå status 1">
              <a:extLst>
                <a:ext uri="{FF2B5EF4-FFF2-40B4-BE49-F238E27FC236}">
                  <a16:creationId xmlns:a16="http://schemas.microsoft.com/office/drawing/2014/main" id="{DC73BBED-3109-4DC7-9056-AEC448B54E8B}"/>
                </a:ext>
              </a:extLst>
            </xdr:cNvPr>
            <xdr:cNvGraphicFramePr/>
          </xdr:nvGraphicFramePr>
          <xdr:xfrm>
            <a:off x="0" y="0"/>
            <a:ext cx="0" cy="0"/>
          </xdr:xfrm>
          <a:graphic>
            <a:graphicData uri="http://schemas.microsoft.com/office/drawing/2010/slicer">
              <sle:slicer xmlns:sle="http://schemas.microsoft.com/office/drawing/2010/slicer" name="Nivå status 1"/>
            </a:graphicData>
          </a:graphic>
        </xdr:graphicFrame>
      </mc:Choice>
      <mc:Fallback xmlns="">
        <xdr:sp macro="" textlink="">
          <xdr:nvSpPr>
            <xdr:cNvPr id="0" name=""/>
            <xdr:cNvSpPr>
              <a:spLocks noTextEdit="1"/>
            </xdr:cNvSpPr>
          </xdr:nvSpPr>
          <xdr:spPr>
            <a:xfrm>
              <a:off x="8858250" y="6350000"/>
              <a:ext cx="1296000" cy="1518350"/>
            </a:xfrm>
            <a:prstGeom prst="rect">
              <a:avLst/>
            </a:prstGeom>
            <a:solidFill>
              <a:prstClr val="white"/>
            </a:solidFill>
            <a:ln w="1">
              <a:solidFill>
                <a:prstClr val="green"/>
              </a:solidFill>
            </a:ln>
          </xdr:spPr>
          <xdr:txBody>
            <a:bodyPr vertOverflow="clip" horzOverflow="clip"/>
            <a:lstStyle/>
            <a:p>
              <a:r>
                <a:rPr lang="nb-NO" sz="1100"/>
                <a:t>Denne figuren representerer en tabellslicer. Tabellslicere støttes ikke i denne versjonen av Excel.
Sliceren kan ikke brukes hvis figuren ble endret i en tidligere versjon av Excel, eller hvis arbeidsboken ble lagret i Excel 2007 eller tidligere.</a:t>
              </a:r>
            </a:p>
          </xdr:txBody>
        </xdr:sp>
      </mc:Fallback>
    </mc:AlternateContent>
    <xdr:clientData/>
  </xdr:twoCellAnchor>
  <xdr:twoCellAnchor editAs="absolute">
    <xdr:from>
      <xdr:col>1</xdr:col>
      <xdr:colOff>190500</xdr:colOff>
      <xdr:row>11</xdr:row>
      <xdr:rowOff>95250</xdr:rowOff>
    </xdr:from>
    <xdr:to>
      <xdr:col>2</xdr:col>
      <xdr:colOff>193700</xdr:colOff>
      <xdr:row>11</xdr:row>
      <xdr:rowOff>3233600</xdr:rowOff>
    </xdr:to>
    <mc:AlternateContent xmlns:mc="http://schemas.openxmlformats.org/markup-compatibility/2006" xmlns:sle15="http://schemas.microsoft.com/office/drawing/2012/slicer">
      <mc:Choice Requires="sle15">
        <xdr:graphicFrame macro="">
          <xdr:nvGraphicFramePr>
            <xdr:cNvPr id="20" name="Dimensjon 3">
              <a:extLst>
                <a:ext uri="{FF2B5EF4-FFF2-40B4-BE49-F238E27FC236}">
                  <a16:creationId xmlns:a16="http://schemas.microsoft.com/office/drawing/2014/main" id="{86352ABD-82C8-4D0B-9322-B071E8DD27BB}"/>
                </a:ext>
              </a:extLst>
            </xdr:cNvPr>
            <xdr:cNvGraphicFramePr/>
          </xdr:nvGraphicFramePr>
          <xdr:xfrm>
            <a:off x="0" y="0"/>
            <a:ext cx="0" cy="0"/>
          </xdr:xfrm>
          <a:graphic>
            <a:graphicData uri="http://schemas.microsoft.com/office/drawing/2010/slicer">
              <sle:slicer xmlns:sle="http://schemas.microsoft.com/office/drawing/2010/slicer" name="Dimensjon 3"/>
            </a:graphicData>
          </a:graphic>
        </xdr:graphicFrame>
      </mc:Choice>
      <mc:Fallback xmlns="">
        <xdr:sp macro="" textlink="">
          <xdr:nvSpPr>
            <xdr:cNvPr id="0" name=""/>
            <xdr:cNvSpPr>
              <a:spLocks noTextEdit="1"/>
            </xdr:cNvSpPr>
          </xdr:nvSpPr>
          <xdr:spPr>
            <a:xfrm>
              <a:off x="190500" y="6350000"/>
              <a:ext cx="2346350" cy="3138350"/>
            </a:xfrm>
            <a:prstGeom prst="rect">
              <a:avLst/>
            </a:prstGeom>
            <a:solidFill>
              <a:prstClr val="white"/>
            </a:solidFill>
            <a:ln w="1">
              <a:solidFill>
                <a:prstClr val="green"/>
              </a:solidFill>
            </a:ln>
          </xdr:spPr>
          <xdr:txBody>
            <a:bodyPr vertOverflow="clip" horzOverflow="clip"/>
            <a:lstStyle/>
            <a:p>
              <a:r>
                <a:rPr lang="nb-NO" sz="1100"/>
                <a:t>Denne figuren representerer en tabellslicer. Tabellslicere støttes ikke i denne versjonen av Excel.
Sliceren kan ikke brukes hvis figuren ble endret i en tidligere versjon av Excel, eller hvis arbeidsboken ble lagret i Excel 2007 eller tidligere.</a:t>
              </a:r>
            </a:p>
          </xdr:txBody>
        </xdr:sp>
      </mc:Fallback>
    </mc:AlternateContent>
    <xdr:clientData/>
  </xdr:twoCellAnchor>
  <xdr:twoCellAnchor editAs="absolute">
    <xdr:from>
      <xdr:col>4</xdr:col>
      <xdr:colOff>285750</xdr:colOff>
      <xdr:row>11</xdr:row>
      <xdr:rowOff>1715250</xdr:rowOff>
    </xdr:from>
    <xdr:to>
      <xdr:col>5</xdr:col>
      <xdr:colOff>648300</xdr:colOff>
      <xdr:row>11</xdr:row>
      <xdr:rowOff>3233600</xdr:rowOff>
    </xdr:to>
    <mc:AlternateContent xmlns:mc="http://schemas.openxmlformats.org/markup-compatibility/2006" xmlns:sle15="http://schemas.microsoft.com/office/drawing/2012/slicer">
      <mc:Choice Requires="sle15">
        <xdr:graphicFrame macro="">
          <xdr:nvGraphicFramePr>
            <xdr:cNvPr id="21" name="Nivå ambisjon">
              <a:extLst>
                <a:ext uri="{FF2B5EF4-FFF2-40B4-BE49-F238E27FC236}">
                  <a16:creationId xmlns:a16="http://schemas.microsoft.com/office/drawing/2014/main" id="{BDA19C31-2F56-4525-83DA-F9578CDD4B65}"/>
                </a:ext>
              </a:extLst>
            </xdr:cNvPr>
            <xdr:cNvGraphicFramePr/>
          </xdr:nvGraphicFramePr>
          <xdr:xfrm>
            <a:off x="0" y="0"/>
            <a:ext cx="0" cy="0"/>
          </xdr:xfrm>
          <a:graphic>
            <a:graphicData uri="http://schemas.microsoft.com/office/drawing/2010/slicer">
              <sle:slicer xmlns:sle="http://schemas.microsoft.com/office/drawing/2010/slicer" name="Nivå ambisjon"/>
            </a:graphicData>
          </a:graphic>
        </xdr:graphicFrame>
      </mc:Choice>
      <mc:Fallback xmlns="">
        <xdr:sp macro="" textlink="">
          <xdr:nvSpPr>
            <xdr:cNvPr id="0" name=""/>
            <xdr:cNvSpPr>
              <a:spLocks noTextEdit="1"/>
            </xdr:cNvSpPr>
          </xdr:nvSpPr>
          <xdr:spPr>
            <a:xfrm>
              <a:off x="8864600" y="7970000"/>
              <a:ext cx="1296000" cy="1518350"/>
            </a:xfrm>
            <a:prstGeom prst="rect">
              <a:avLst/>
            </a:prstGeom>
            <a:solidFill>
              <a:prstClr val="white"/>
            </a:solidFill>
            <a:ln w="1">
              <a:solidFill>
                <a:prstClr val="green"/>
              </a:solidFill>
            </a:ln>
          </xdr:spPr>
          <xdr:txBody>
            <a:bodyPr vertOverflow="clip" horzOverflow="clip"/>
            <a:lstStyle/>
            <a:p>
              <a:r>
                <a:rPr lang="nb-NO" sz="1100"/>
                <a:t>Denne figuren representerer en tabellslicer. Tabellslicere støttes ikke i denne versjonen av Excel.
Sliceren kan ikke brukes hvis figuren ble endret i en tidligere versjon av Excel, eller hvis arbeidsboken ble lagret i Excel 2007 eller tidligere.</a:t>
              </a:r>
            </a:p>
          </xdr:txBody>
        </xdr:sp>
      </mc:Fallback>
    </mc:AlternateContent>
    <xdr:clientData/>
  </xdr:twoCellAnchor>
  <xdr:twoCellAnchor editAs="absolute">
    <xdr:from>
      <xdr:col>5</xdr:col>
      <xdr:colOff>742950</xdr:colOff>
      <xdr:row>11</xdr:row>
      <xdr:rowOff>95250</xdr:rowOff>
    </xdr:from>
    <xdr:to>
      <xdr:col>7</xdr:col>
      <xdr:colOff>172050</xdr:colOff>
      <xdr:row>11</xdr:row>
      <xdr:rowOff>1613600</xdr:rowOff>
    </xdr:to>
    <mc:AlternateContent xmlns:mc="http://schemas.openxmlformats.org/markup-compatibility/2006" xmlns:sle15="http://schemas.microsoft.com/office/drawing/2012/slicer">
      <mc:Choice Requires="sle15">
        <xdr:graphicFrame macro="">
          <xdr:nvGraphicFramePr>
            <xdr:cNvPr id="22" name="Gap">
              <a:extLst>
                <a:ext uri="{FF2B5EF4-FFF2-40B4-BE49-F238E27FC236}">
                  <a16:creationId xmlns:a16="http://schemas.microsoft.com/office/drawing/2014/main" id="{D6F5F5C2-76CE-47DD-B33D-FB2A4F80D5CF}"/>
                </a:ext>
              </a:extLst>
            </xdr:cNvPr>
            <xdr:cNvGraphicFramePr/>
          </xdr:nvGraphicFramePr>
          <xdr:xfrm>
            <a:off x="0" y="0"/>
            <a:ext cx="0" cy="0"/>
          </xdr:xfrm>
          <a:graphic>
            <a:graphicData uri="http://schemas.microsoft.com/office/drawing/2010/slicer">
              <sle:slicer xmlns:sle="http://schemas.microsoft.com/office/drawing/2010/slicer" name="Gap"/>
            </a:graphicData>
          </a:graphic>
        </xdr:graphicFrame>
      </mc:Choice>
      <mc:Fallback xmlns="">
        <xdr:sp macro="" textlink="">
          <xdr:nvSpPr>
            <xdr:cNvPr id="0" name=""/>
            <xdr:cNvSpPr>
              <a:spLocks noTextEdit="1"/>
            </xdr:cNvSpPr>
          </xdr:nvSpPr>
          <xdr:spPr>
            <a:xfrm>
              <a:off x="10255250" y="6350000"/>
              <a:ext cx="1296000" cy="1518350"/>
            </a:xfrm>
            <a:prstGeom prst="rect">
              <a:avLst/>
            </a:prstGeom>
            <a:solidFill>
              <a:prstClr val="white"/>
            </a:solidFill>
            <a:ln w="1">
              <a:solidFill>
                <a:prstClr val="green"/>
              </a:solidFill>
            </a:ln>
          </xdr:spPr>
          <xdr:txBody>
            <a:bodyPr vertOverflow="clip" horzOverflow="clip"/>
            <a:lstStyle/>
            <a:p>
              <a:r>
                <a:rPr lang="nb-NO" sz="1100"/>
                <a:t>Denne figuren representerer en tabellslicer. Tabellslicere støttes ikke i denne versjonen av Excel.
Sliceren kan ikke brukes hvis figuren ble endret i en tidligere versjon av Excel, eller hvis arbeidsboken ble lagret i Excel 2007 eller tidligere.</a:t>
              </a:r>
            </a:p>
          </xdr:txBody>
        </xdr:sp>
      </mc:Fallback>
    </mc:AlternateContent>
    <xdr:clientData/>
  </xdr:twoCellAnchor>
  <xdr:twoCellAnchor editAs="oneCell">
    <xdr:from>
      <xdr:col>4</xdr:col>
      <xdr:colOff>787400</xdr:colOff>
      <xdr:row>7</xdr:row>
      <xdr:rowOff>508001</xdr:rowOff>
    </xdr:from>
    <xdr:to>
      <xdr:col>6</xdr:col>
      <xdr:colOff>894025</xdr:colOff>
      <xdr:row>7</xdr:row>
      <xdr:rowOff>2308001</xdr:rowOff>
    </xdr:to>
    <xdr:pic>
      <xdr:nvPicPr>
        <xdr:cNvPr id="23" name="Grafikk 6">
          <a:extLst>
            <a:ext uri="{FF2B5EF4-FFF2-40B4-BE49-F238E27FC236}">
              <a16:creationId xmlns:a16="http://schemas.microsoft.com/office/drawing/2014/main" id="{052D18C9-4642-48BC-8B68-B0294ADF1495}"/>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6353" t="22481" b="17162"/>
        <a:stretch/>
      </xdr:blipFill>
      <xdr:spPr>
        <a:xfrm>
          <a:off x="9550400" y="2641601"/>
          <a:ext cx="1973525" cy="1800000"/>
        </a:xfrm>
        <a:prstGeom prst="rect">
          <a:avLst/>
        </a:prstGeom>
      </xdr:spPr>
    </xdr:pic>
    <xdr:clientData/>
  </xdr:twoCellAnchor>
  <xdr:twoCellAnchor>
    <xdr:from>
      <xdr:col>7</xdr:col>
      <xdr:colOff>311149</xdr:colOff>
      <xdr:row>0</xdr:row>
      <xdr:rowOff>114300</xdr:rowOff>
    </xdr:from>
    <xdr:to>
      <xdr:col>7</xdr:col>
      <xdr:colOff>1213612</xdr:colOff>
      <xdr:row>0</xdr:row>
      <xdr:rowOff>402300</xdr:rowOff>
    </xdr:to>
    <xdr:grpSp>
      <xdr:nvGrpSpPr>
        <xdr:cNvPr id="42" name="Gruppe 41">
          <a:extLst>
            <a:ext uri="{FF2B5EF4-FFF2-40B4-BE49-F238E27FC236}">
              <a16:creationId xmlns:a16="http://schemas.microsoft.com/office/drawing/2014/main" id="{35F0B0E9-1E61-4C35-9E41-0DFAFF005351}"/>
            </a:ext>
          </a:extLst>
        </xdr:cNvPr>
        <xdr:cNvGrpSpPr>
          <a:grpSpLocks noChangeAspect="1"/>
        </xdr:cNvGrpSpPr>
      </xdr:nvGrpSpPr>
      <xdr:grpSpPr>
        <a:xfrm>
          <a:off x="11690349" y="114300"/>
          <a:ext cx="902463" cy="288000"/>
          <a:chOff x="9404350" y="82550"/>
          <a:chExt cx="1421930" cy="377978"/>
        </a:xfrm>
      </xdr:grpSpPr>
      <xdr:sp macro="" textlink="">
        <xdr:nvSpPr>
          <xdr:cNvPr id="43" name="Frihåndsform: figur 42">
            <a:extLst>
              <a:ext uri="{FF2B5EF4-FFF2-40B4-BE49-F238E27FC236}">
                <a16:creationId xmlns:a16="http://schemas.microsoft.com/office/drawing/2014/main" id="{1E2C4DF9-27BF-C3C0-4AD3-96AB90B37C03}"/>
              </a:ext>
            </a:extLst>
          </xdr:cNvPr>
          <xdr:cNvSpPr/>
        </xdr:nvSpPr>
        <xdr:spPr>
          <a:xfrm>
            <a:off x="9814126" y="89417"/>
            <a:ext cx="307151" cy="102263"/>
          </a:xfrm>
          <a:custGeom>
            <a:avLst/>
            <a:gdLst>
              <a:gd name="connsiteX0" fmla="*/ 0 w 536675"/>
              <a:gd name="connsiteY0" fmla="*/ 0 h 178681"/>
              <a:gd name="connsiteX1" fmla="*/ 536675 w 536675"/>
              <a:gd name="connsiteY1" fmla="*/ 0 h 178681"/>
              <a:gd name="connsiteX2" fmla="*/ 536675 w 536675"/>
              <a:gd name="connsiteY2" fmla="*/ 178681 h 178681"/>
              <a:gd name="connsiteX3" fmla="*/ 0 w 536675"/>
              <a:gd name="connsiteY3" fmla="*/ 178681 h 178681"/>
            </a:gdLst>
            <a:ahLst/>
            <a:cxnLst>
              <a:cxn ang="0">
                <a:pos x="connsiteX0" y="connsiteY0"/>
              </a:cxn>
              <a:cxn ang="0">
                <a:pos x="connsiteX1" y="connsiteY1"/>
              </a:cxn>
              <a:cxn ang="0">
                <a:pos x="connsiteX2" y="connsiteY2"/>
              </a:cxn>
              <a:cxn ang="0">
                <a:pos x="connsiteX3" y="connsiteY3"/>
              </a:cxn>
            </a:cxnLst>
            <a:rect l="l" t="t" r="r" b="b"/>
            <a:pathLst>
              <a:path w="536675" h="178681">
                <a:moveTo>
                  <a:pt x="0" y="0"/>
                </a:moveTo>
                <a:lnTo>
                  <a:pt x="536675" y="0"/>
                </a:lnTo>
                <a:lnTo>
                  <a:pt x="536675" y="178681"/>
                </a:lnTo>
                <a:lnTo>
                  <a:pt x="0" y="178681"/>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44" name="Frihåndsform: figur 43">
            <a:extLst>
              <a:ext uri="{FF2B5EF4-FFF2-40B4-BE49-F238E27FC236}">
                <a16:creationId xmlns:a16="http://schemas.microsoft.com/office/drawing/2014/main" id="{639F498E-B92D-4C92-78A5-75EA32455B65}"/>
              </a:ext>
            </a:extLst>
          </xdr:cNvPr>
          <xdr:cNvSpPr/>
        </xdr:nvSpPr>
        <xdr:spPr>
          <a:xfrm>
            <a:off x="9609238" y="345617"/>
            <a:ext cx="512400" cy="102263"/>
          </a:xfrm>
          <a:custGeom>
            <a:avLst/>
            <a:gdLst>
              <a:gd name="connsiteX0" fmla="*/ 895300 w 895300"/>
              <a:gd name="connsiteY0" fmla="*/ 0 h 178681"/>
              <a:gd name="connsiteX1" fmla="*/ 0 w 895300"/>
              <a:gd name="connsiteY1" fmla="*/ 0 h 178681"/>
              <a:gd name="connsiteX2" fmla="*/ 0 w 895300"/>
              <a:gd name="connsiteY2" fmla="*/ 178681 h 178681"/>
              <a:gd name="connsiteX3" fmla="*/ 895300 w 895300"/>
              <a:gd name="connsiteY3" fmla="*/ 178681 h 178681"/>
              <a:gd name="connsiteX4" fmla="*/ 895300 w 895300"/>
              <a:gd name="connsiteY4" fmla="*/ 0 h 17868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95300" h="178681">
                <a:moveTo>
                  <a:pt x="895300" y="0"/>
                </a:moveTo>
                <a:lnTo>
                  <a:pt x="0" y="0"/>
                </a:lnTo>
                <a:lnTo>
                  <a:pt x="0" y="178681"/>
                </a:lnTo>
                <a:lnTo>
                  <a:pt x="895300" y="178681"/>
                </a:lnTo>
                <a:lnTo>
                  <a:pt x="895300" y="0"/>
                </a:lnTo>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45" name="Frihåndsform: figur 44">
            <a:extLst>
              <a:ext uri="{FF2B5EF4-FFF2-40B4-BE49-F238E27FC236}">
                <a16:creationId xmlns:a16="http://schemas.microsoft.com/office/drawing/2014/main" id="{C2B3D2AD-76DD-D815-D0AC-8FD25A89392C}"/>
              </a:ext>
            </a:extLst>
          </xdr:cNvPr>
          <xdr:cNvSpPr/>
        </xdr:nvSpPr>
        <xdr:spPr>
          <a:xfrm>
            <a:off x="9404350" y="217698"/>
            <a:ext cx="716927" cy="102263"/>
          </a:xfrm>
          <a:custGeom>
            <a:avLst/>
            <a:gdLst>
              <a:gd name="connsiteX0" fmla="*/ 0 w 1252663"/>
              <a:gd name="connsiteY0" fmla="*/ 0 h 178681"/>
              <a:gd name="connsiteX1" fmla="*/ 1252663 w 1252663"/>
              <a:gd name="connsiteY1" fmla="*/ 0 h 178681"/>
              <a:gd name="connsiteX2" fmla="*/ 1252663 w 1252663"/>
              <a:gd name="connsiteY2" fmla="*/ 178681 h 178681"/>
              <a:gd name="connsiteX3" fmla="*/ 0 w 1252663"/>
              <a:gd name="connsiteY3" fmla="*/ 178681 h 178681"/>
            </a:gdLst>
            <a:ahLst/>
            <a:cxnLst>
              <a:cxn ang="0">
                <a:pos x="connsiteX0" y="connsiteY0"/>
              </a:cxn>
              <a:cxn ang="0">
                <a:pos x="connsiteX1" y="connsiteY1"/>
              </a:cxn>
              <a:cxn ang="0">
                <a:pos x="connsiteX2" y="connsiteY2"/>
              </a:cxn>
              <a:cxn ang="0">
                <a:pos x="connsiteX3" y="connsiteY3"/>
              </a:cxn>
            </a:cxnLst>
            <a:rect l="l" t="t" r="r" b="b"/>
            <a:pathLst>
              <a:path w="1252663" h="178681">
                <a:moveTo>
                  <a:pt x="0" y="0"/>
                </a:moveTo>
                <a:lnTo>
                  <a:pt x="1252663" y="0"/>
                </a:lnTo>
                <a:lnTo>
                  <a:pt x="1252663" y="178681"/>
                </a:lnTo>
                <a:lnTo>
                  <a:pt x="0" y="178681"/>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46" name="Frihåndsform: figur 45">
            <a:extLst>
              <a:ext uri="{FF2B5EF4-FFF2-40B4-BE49-F238E27FC236}">
                <a16:creationId xmlns:a16="http://schemas.microsoft.com/office/drawing/2014/main" id="{BC3E22B9-82F2-5092-B56B-F8F91299A2EC}"/>
              </a:ext>
            </a:extLst>
          </xdr:cNvPr>
          <xdr:cNvSpPr/>
        </xdr:nvSpPr>
        <xdr:spPr>
          <a:xfrm>
            <a:off x="10192098" y="87971"/>
            <a:ext cx="216818" cy="366775"/>
          </a:xfrm>
          <a:custGeom>
            <a:avLst/>
            <a:gdLst>
              <a:gd name="connsiteX0" fmla="*/ 302441 w 378838"/>
              <a:gd name="connsiteY0" fmla="*/ 166685 h 640853"/>
              <a:gd name="connsiteX1" fmla="*/ 305598 w 378838"/>
              <a:gd name="connsiteY1" fmla="*/ 236137 h 640853"/>
              <a:gd name="connsiteX2" fmla="*/ 252562 w 378838"/>
              <a:gd name="connsiteY2" fmla="*/ 202042 h 640853"/>
              <a:gd name="connsiteX3" fmla="*/ 187530 w 378838"/>
              <a:gd name="connsiteY3" fmla="*/ 188783 h 640853"/>
              <a:gd name="connsiteX4" fmla="*/ 116183 w 378838"/>
              <a:gd name="connsiteY4" fmla="*/ 204568 h 640853"/>
              <a:gd name="connsiteX5" fmla="*/ 56833 w 378838"/>
              <a:gd name="connsiteY5" fmla="*/ 250028 h 640853"/>
              <a:gd name="connsiteX6" fmla="*/ 15793 w 378838"/>
              <a:gd name="connsiteY6" fmla="*/ 321374 h 640853"/>
              <a:gd name="connsiteX7" fmla="*/ 9 w 378838"/>
              <a:gd name="connsiteY7" fmla="*/ 415450 h 640853"/>
              <a:gd name="connsiteX8" fmla="*/ 48626 w 378838"/>
              <a:gd name="connsiteY8" fmla="*/ 582135 h 640853"/>
              <a:gd name="connsiteX9" fmla="*/ 178690 w 378838"/>
              <a:gd name="connsiteY9" fmla="*/ 640854 h 640853"/>
              <a:gd name="connsiteX10" fmla="*/ 250037 w 378838"/>
              <a:gd name="connsiteY10" fmla="*/ 622543 h 640853"/>
              <a:gd name="connsiteX11" fmla="*/ 308755 w 378838"/>
              <a:gd name="connsiteY11" fmla="*/ 580241 h 640853"/>
              <a:gd name="connsiteX12" fmla="*/ 309386 w 378838"/>
              <a:gd name="connsiteY12" fmla="*/ 580241 h 640853"/>
              <a:gd name="connsiteX13" fmla="*/ 315700 w 378838"/>
              <a:gd name="connsiteY13" fmla="*/ 630120 h 640853"/>
              <a:gd name="connsiteX14" fmla="*/ 378838 w 378838"/>
              <a:gd name="connsiteY14" fmla="*/ 630120 h 640853"/>
              <a:gd name="connsiteX15" fmla="*/ 378838 w 378838"/>
              <a:gd name="connsiteY15" fmla="*/ 0 h 640853"/>
              <a:gd name="connsiteX16" fmla="*/ 302441 w 378838"/>
              <a:gd name="connsiteY16" fmla="*/ 0 h 640853"/>
              <a:gd name="connsiteX17" fmla="*/ 302441 w 378838"/>
              <a:gd name="connsiteY17" fmla="*/ 166685 h 640853"/>
              <a:gd name="connsiteX18" fmla="*/ 302441 w 378838"/>
              <a:gd name="connsiteY18" fmla="*/ 296750 h 640853"/>
              <a:gd name="connsiteX19" fmla="*/ 302441 w 378838"/>
              <a:gd name="connsiteY19" fmla="*/ 518997 h 640853"/>
              <a:gd name="connsiteX20" fmla="*/ 250668 w 378838"/>
              <a:gd name="connsiteY20" fmla="*/ 562562 h 640853"/>
              <a:gd name="connsiteX21" fmla="*/ 195106 w 378838"/>
              <a:gd name="connsiteY21" fmla="*/ 577084 h 640853"/>
              <a:gd name="connsiteX22" fmla="*/ 109238 w 378838"/>
              <a:gd name="connsiteY22" fmla="*/ 534781 h 640853"/>
              <a:gd name="connsiteX23" fmla="*/ 78931 w 378838"/>
              <a:gd name="connsiteY23" fmla="*/ 414818 h 640853"/>
              <a:gd name="connsiteX24" fmla="*/ 88402 w 378838"/>
              <a:gd name="connsiteY24" fmla="*/ 348523 h 640853"/>
              <a:gd name="connsiteX25" fmla="*/ 114289 w 378838"/>
              <a:gd name="connsiteY25" fmla="*/ 297381 h 640853"/>
              <a:gd name="connsiteX26" fmla="*/ 152804 w 378838"/>
              <a:gd name="connsiteY26" fmla="*/ 264549 h 640853"/>
              <a:gd name="connsiteX27" fmla="*/ 200157 w 378838"/>
              <a:gd name="connsiteY27" fmla="*/ 252553 h 640853"/>
              <a:gd name="connsiteX28" fmla="*/ 251299 w 378838"/>
              <a:gd name="connsiteY28" fmla="*/ 262655 h 640853"/>
              <a:gd name="connsiteX29" fmla="*/ 302441 w 378838"/>
              <a:gd name="connsiteY29" fmla="*/ 296750 h 640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78838" h="640853">
                <a:moveTo>
                  <a:pt x="302441" y="166685"/>
                </a:moveTo>
                <a:lnTo>
                  <a:pt x="305598" y="236137"/>
                </a:lnTo>
                <a:cubicBezTo>
                  <a:pt x="289309" y="222720"/>
                  <a:pt x="271503" y="211273"/>
                  <a:pt x="252562" y="202042"/>
                </a:cubicBezTo>
                <a:cubicBezTo>
                  <a:pt x="232168" y="192805"/>
                  <a:pt x="209943" y="188272"/>
                  <a:pt x="187530" y="188783"/>
                </a:cubicBezTo>
                <a:cubicBezTo>
                  <a:pt x="162906" y="188973"/>
                  <a:pt x="138598" y="194352"/>
                  <a:pt x="116183" y="204568"/>
                </a:cubicBezTo>
                <a:cubicBezTo>
                  <a:pt x="93517" y="215560"/>
                  <a:pt x="73376" y="231023"/>
                  <a:pt x="56833" y="250028"/>
                </a:cubicBezTo>
                <a:cubicBezTo>
                  <a:pt x="38902" y="271084"/>
                  <a:pt x="24949" y="295272"/>
                  <a:pt x="15793" y="321374"/>
                </a:cubicBezTo>
                <a:cubicBezTo>
                  <a:pt x="5060" y="351573"/>
                  <a:pt x="-243" y="383413"/>
                  <a:pt x="9" y="415450"/>
                </a:cubicBezTo>
                <a:cubicBezTo>
                  <a:pt x="9" y="486796"/>
                  <a:pt x="16425" y="542989"/>
                  <a:pt x="48626" y="582135"/>
                </a:cubicBezTo>
                <a:cubicBezTo>
                  <a:pt x="80826" y="621281"/>
                  <a:pt x="124391" y="640854"/>
                  <a:pt x="178690" y="640854"/>
                </a:cubicBezTo>
                <a:cubicBezTo>
                  <a:pt x="203630" y="640854"/>
                  <a:pt x="228190" y="634559"/>
                  <a:pt x="250037" y="622543"/>
                </a:cubicBezTo>
                <a:cubicBezTo>
                  <a:pt x="271314" y="610945"/>
                  <a:pt x="291013" y="596732"/>
                  <a:pt x="308755" y="580241"/>
                </a:cubicBezTo>
                <a:lnTo>
                  <a:pt x="309386" y="580241"/>
                </a:lnTo>
                <a:lnTo>
                  <a:pt x="315700" y="630120"/>
                </a:lnTo>
                <a:lnTo>
                  <a:pt x="378838" y="630120"/>
                </a:lnTo>
                <a:lnTo>
                  <a:pt x="378838" y="0"/>
                </a:lnTo>
                <a:lnTo>
                  <a:pt x="302441" y="0"/>
                </a:lnTo>
                <a:lnTo>
                  <a:pt x="302441" y="166685"/>
                </a:lnTo>
                <a:close/>
                <a:moveTo>
                  <a:pt x="302441" y="296750"/>
                </a:moveTo>
                <a:lnTo>
                  <a:pt x="302441" y="518997"/>
                </a:lnTo>
                <a:cubicBezTo>
                  <a:pt x="287793" y="536385"/>
                  <a:pt x="270304" y="551121"/>
                  <a:pt x="250668" y="562562"/>
                </a:cubicBezTo>
                <a:cubicBezTo>
                  <a:pt x="233683" y="572064"/>
                  <a:pt x="214553" y="577065"/>
                  <a:pt x="195106" y="577084"/>
                </a:cubicBezTo>
                <a:cubicBezTo>
                  <a:pt x="161201" y="578296"/>
                  <a:pt x="128937" y="562410"/>
                  <a:pt x="109238" y="534781"/>
                </a:cubicBezTo>
                <a:cubicBezTo>
                  <a:pt x="89034" y="506369"/>
                  <a:pt x="78931" y="465960"/>
                  <a:pt x="78931" y="414818"/>
                </a:cubicBezTo>
                <a:cubicBezTo>
                  <a:pt x="78616" y="392360"/>
                  <a:pt x="81836" y="369990"/>
                  <a:pt x="88402" y="348523"/>
                </a:cubicBezTo>
                <a:cubicBezTo>
                  <a:pt x="94211" y="330182"/>
                  <a:pt x="102924" y="312907"/>
                  <a:pt x="114289" y="297381"/>
                </a:cubicBezTo>
                <a:cubicBezTo>
                  <a:pt x="124644" y="283800"/>
                  <a:pt x="137777" y="272600"/>
                  <a:pt x="152804" y="264549"/>
                </a:cubicBezTo>
                <a:cubicBezTo>
                  <a:pt x="167388" y="256752"/>
                  <a:pt x="183615" y="252629"/>
                  <a:pt x="200157" y="252553"/>
                </a:cubicBezTo>
                <a:cubicBezTo>
                  <a:pt x="217710" y="252484"/>
                  <a:pt x="235073" y="255918"/>
                  <a:pt x="251299" y="262655"/>
                </a:cubicBezTo>
                <a:cubicBezTo>
                  <a:pt x="269988" y="271311"/>
                  <a:pt x="287225" y="282815"/>
                  <a:pt x="302441" y="296750"/>
                </a:cubicBez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47" name="Frihåndsform: figur 46">
            <a:extLst>
              <a:ext uri="{FF2B5EF4-FFF2-40B4-BE49-F238E27FC236}">
                <a16:creationId xmlns:a16="http://schemas.microsoft.com/office/drawing/2014/main" id="{F79C0C41-1B76-E4FD-6057-53A0631EE3DC}"/>
              </a:ext>
            </a:extLst>
          </xdr:cNvPr>
          <xdr:cNvSpPr/>
        </xdr:nvSpPr>
        <xdr:spPr>
          <a:xfrm>
            <a:off x="10451195" y="82550"/>
            <a:ext cx="147794" cy="366414"/>
          </a:xfrm>
          <a:custGeom>
            <a:avLst/>
            <a:gdLst>
              <a:gd name="connsiteX0" fmla="*/ 256972 w 258235"/>
              <a:gd name="connsiteY0" fmla="*/ 13892 h 640223"/>
              <a:gd name="connsiteX1" fmla="*/ 223510 w 258235"/>
              <a:gd name="connsiteY1" fmla="*/ 3790 h 640223"/>
              <a:gd name="connsiteX2" fmla="*/ 184995 w 258235"/>
              <a:gd name="connsiteY2" fmla="*/ 1 h 640223"/>
              <a:gd name="connsiteX3" fmla="*/ 89025 w 258235"/>
              <a:gd name="connsiteY3" fmla="*/ 38516 h 640223"/>
              <a:gd name="connsiteX4" fmla="*/ 58087 w 258235"/>
              <a:gd name="connsiteY4" fmla="*/ 143325 h 640223"/>
              <a:gd name="connsiteX5" fmla="*/ 58087 w 258235"/>
              <a:gd name="connsiteY5" fmla="*/ 209621 h 640223"/>
              <a:gd name="connsiteX6" fmla="*/ 0 w 258235"/>
              <a:gd name="connsiteY6" fmla="*/ 214040 h 640223"/>
              <a:gd name="connsiteX7" fmla="*/ 0 w 258235"/>
              <a:gd name="connsiteY7" fmla="*/ 271496 h 640223"/>
              <a:gd name="connsiteX8" fmla="*/ 58087 w 258235"/>
              <a:gd name="connsiteY8" fmla="*/ 271496 h 640223"/>
              <a:gd name="connsiteX9" fmla="*/ 58087 w 258235"/>
              <a:gd name="connsiteY9" fmla="*/ 640224 h 640223"/>
              <a:gd name="connsiteX10" fmla="*/ 133222 w 258235"/>
              <a:gd name="connsiteY10" fmla="*/ 640224 h 640223"/>
              <a:gd name="connsiteX11" fmla="*/ 133222 w 258235"/>
              <a:gd name="connsiteY11" fmla="*/ 271496 h 640223"/>
              <a:gd name="connsiteX12" fmla="*/ 224141 w 258235"/>
              <a:gd name="connsiteY12" fmla="*/ 271496 h 640223"/>
              <a:gd name="connsiteX13" fmla="*/ 224141 w 258235"/>
              <a:gd name="connsiteY13" fmla="*/ 209621 h 640223"/>
              <a:gd name="connsiteX14" fmla="*/ 133222 w 258235"/>
              <a:gd name="connsiteY14" fmla="*/ 209621 h 640223"/>
              <a:gd name="connsiteX15" fmla="*/ 133222 w 258235"/>
              <a:gd name="connsiteY15" fmla="*/ 143325 h 640223"/>
              <a:gd name="connsiteX16" fmla="*/ 191309 w 258235"/>
              <a:gd name="connsiteY16" fmla="*/ 61877 h 640223"/>
              <a:gd name="connsiteX17" fmla="*/ 239294 w 258235"/>
              <a:gd name="connsiteY17" fmla="*/ 72610 h 640223"/>
              <a:gd name="connsiteX18" fmla="*/ 241188 w 258235"/>
              <a:gd name="connsiteY18" fmla="*/ 73242 h 640223"/>
              <a:gd name="connsiteX19" fmla="*/ 258236 w 258235"/>
              <a:gd name="connsiteY19" fmla="*/ 14523 h 6402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58235" h="640223">
                <a:moveTo>
                  <a:pt x="256972" y="13892"/>
                </a:moveTo>
                <a:cubicBezTo>
                  <a:pt x="246176" y="9403"/>
                  <a:pt x="235000" y="6019"/>
                  <a:pt x="223510" y="3790"/>
                </a:cubicBezTo>
                <a:cubicBezTo>
                  <a:pt x="210819" y="1220"/>
                  <a:pt x="197938" y="-49"/>
                  <a:pt x="184995" y="1"/>
                </a:cubicBezTo>
                <a:cubicBezTo>
                  <a:pt x="142061" y="1"/>
                  <a:pt x="109861" y="12629"/>
                  <a:pt x="89025" y="38516"/>
                </a:cubicBezTo>
                <a:cubicBezTo>
                  <a:pt x="68189" y="64402"/>
                  <a:pt x="58087" y="99129"/>
                  <a:pt x="58087" y="143325"/>
                </a:cubicBezTo>
                <a:lnTo>
                  <a:pt x="58087" y="209621"/>
                </a:lnTo>
                <a:lnTo>
                  <a:pt x="0" y="214040"/>
                </a:lnTo>
                <a:lnTo>
                  <a:pt x="0" y="271496"/>
                </a:lnTo>
                <a:lnTo>
                  <a:pt x="58087" y="271496"/>
                </a:lnTo>
                <a:lnTo>
                  <a:pt x="58087" y="640224"/>
                </a:lnTo>
                <a:lnTo>
                  <a:pt x="133222" y="640224"/>
                </a:lnTo>
                <a:lnTo>
                  <a:pt x="133222" y="271496"/>
                </a:lnTo>
                <a:lnTo>
                  <a:pt x="224141" y="271496"/>
                </a:lnTo>
                <a:lnTo>
                  <a:pt x="224141" y="209621"/>
                </a:lnTo>
                <a:lnTo>
                  <a:pt x="133222" y="209621"/>
                </a:lnTo>
                <a:lnTo>
                  <a:pt x="133222" y="143325"/>
                </a:lnTo>
                <a:cubicBezTo>
                  <a:pt x="133222" y="89026"/>
                  <a:pt x="152163" y="61877"/>
                  <a:pt x="191309" y="61877"/>
                </a:cubicBezTo>
                <a:cubicBezTo>
                  <a:pt x="207851" y="62041"/>
                  <a:pt x="224204" y="65697"/>
                  <a:pt x="239294" y="72610"/>
                </a:cubicBezTo>
                <a:lnTo>
                  <a:pt x="241188" y="73242"/>
                </a:lnTo>
                <a:lnTo>
                  <a:pt x="258236" y="14523"/>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48" name="Frihåndsform: figur 47">
            <a:extLst>
              <a:ext uri="{FF2B5EF4-FFF2-40B4-BE49-F238E27FC236}">
                <a16:creationId xmlns:a16="http://schemas.microsoft.com/office/drawing/2014/main" id="{0F44672A-DD94-4DD3-FC64-03397F46A113}"/>
              </a:ext>
            </a:extLst>
          </xdr:cNvPr>
          <xdr:cNvSpPr/>
        </xdr:nvSpPr>
        <xdr:spPr>
          <a:xfrm>
            <a:off x="10596459" y="190235"/>
            <a:ext cx="229821" cy="270293"/>
          </a:xfrm>
          <a:custGeom>
            <a:avLst/>
            <a:gdLst>
              <a:gd name="connsiteX0" fmla="*/ 353574 w 401559"/>
              <a:gd name="connsiteY0" fmla="*/ 85237 h 472274"/>
              <a:gd name="connsiteX1" fmla="*/ 401559 w 401559"/>
              <a:gd name="connsiteY1" fmla="*/ 27781 h 472274"/>
              <a:gd name="connsiteX2" fmla="*/ 367465 w 401559"/>
              <a:gd name="connsiteY2" fmla="*/ 0 h 472274"/>
              <a:gd name="connsiteX3" fmla="*/ 323268 w 401559"/>
              <a:gd name="connsiteY3" fmla="*/ 53668 h 472274"/>
              <a:gd name="connsiteX4" fmla="*/ 267075 w 401559"/>
              <a:gd name="connsiteY4" fmla="*/ 21467 h 472274"/>
              <a:gd name="connsiteX5" fmla="*/ 201411 w 401559"/>
              <a:gd name="connsiteY5" fmla="*/ 10102 h 472274"/>
              <a:gd name="connsiteX6" fmla="*/ 61876 w 401559"/>
              <a:gd name="connsiteY6" fmla="*/ 69452 h 472274"/>
              <a:gd name="connsiteX7" fmla="*/ 17679 w 401559"/>
              <a:gd name="connsiteY7" fmla="*/ 140798 h 472274"/>
              <a:gd name="connsiteX8" fmla="*/ 1263 w 401559"/>
              <a:gd name="connsiteY8" fmla="*/ 236768 h 472274"/>
              <a:gd name="connsiteX9" fmla="*/ 13891 w 401559"/>
              <a:gd name="connsiteY9" fmla="*/ 322005 h 472274"/>
              <a:gd name="connsiteX10" fmla="*/ 47985 w 401559"/>
              <a:gd name="connsiteY10" fmla="*/ 387038 h 472274"/>
              <a:gd name="connsiteX11" fmla="*/ 0 w 401559"/>
              <a:gd name="connsiteY11" fmla="*/ 444493 h 472274"/>
              <a:gd name="connsiteX12" fmla="*/ 35357 w 401559"/>
              <a:gd name="connsiteY12" fmla="*/ 472274 h 472274"/>
              <a:gd name="connsiteX13" fmla="*/ 78292 w 401559"/>
              <a:gd name="connsiteY13" fmla="*/ 419238 h 472274"/>
              <a:gd name="connsiteX14" fmla="*/ 200149 w 401559"/>
              <a:gd name="connsiteY14" fmla="*/ 461541 h 472274"/>
              <a:gd name="connsiteX15" fmla="*/ 275915 w 401559"/>
              <a:gd name="connsiteY15" fmla="*/ 446388 h 472274"/>
              <a:gd name="connsiteX16" fmla="*/ 339684 w 401559"/>
              <a:gd name="connsiteY16" fmla="*/ 402191 h 472274"/>
              <a:gd name="connsiteX17" fmla="*/ 383881 w 401559"/>
              <a:gd name="connsiteY17" fmla="*/ 331476 h 472274"/>
              <a:gd name="connsiteX18" fmla="*/ 400297 w 401559"/>
              <a:gd name="connsiteY18" fmla="*/ 236137 h 472274"/>
              <a:gd name="connsiteX19" fmla="*/ 387669 w 401559"/>
              <a:gd name="connsiteY19" fmla="*/ 149638 h 472274"/>
              <a:gd name="connsiteX20" fmla="*/ 353574 w 401559"/>
              <a:gd name="connsiteY20" fmla="*/ 85237 h 472274"/>
              <a:gd name="connsiteX21" fmla="*/ 201411 w 401559"/>
              <a:gd name="connsiteY21" fmla="*/ 71978 h 472274"/>
              <a:gd name="connsiteX22" fmla="*/ 280965 w 401559"/>
              <a:gd name="connsiteY22" fmla="*/ 105441 h 472274"/>
              <a:gd name="connsiteX23" fmla="*/ 95339 w 401559"/>
              <a:gd name="connsiteY23" fmla="*/ 330213 h 472274"/>
              <a:gd name="connsiteX24" fmla="*/ 76397 w 401559"/>
              <a:gd name="connsiteY24" fmla="*/ 233612 h 472274"/>
              <a:gd name="connsiteX25" fmla="*/ 85868 w 401559"/>
              <a:gd name="connsiteY25" fmla="*/ 167948 h 472274"/>
              <a:gd name="connsiteX26" fmla="*/ 111755 w 401559"/>
              <a:gd name="connsiteY26" fmla="*/ 116806 h 472274"/>
              <a:gd name="connsiteX27" fmla="*/ 151532 w 401559"/>
              <a:gd name="connsiteY27" fmla="*/ 83974 h 472274"/>
              <a:gd name="connsiteX28" fmla="*/ 201411 w 401559"/>
              <a:gd name="connsiteY28" fmla="*/ 71978 h 472274"/>
              <a:gd name="connsiteX29" fmla="*/ 201411 w 401559"/>
              <a:gd name="connsiteY29" fmla="*/ 401559 h 472274"/>
              <a:gd name="connsiteX30" fmla="*/ 121857 w 401559"/>
              <a:gd name="connsiteY30" fmla="*/ 368727 h 472274"/>
              <a:gd name="connsiteX31" fmla="*/ 306852 w 401559"/>
              <a:gd name="connsiteY31" fmla="*/ 142692 h 472274"/>
              <a:gd name="connsiteX32" fmla="*/ 326425 w 401559"/>
              <a:gd name="connsiteY32" fmla="*/ 239925 h 472274"/>
              <a:gd name="connsiteX33" fmla="*/ 316955 w 401559"/>
              <a:gd name="connsiteY33" fmla="*/ 305589 h 472274"/>
              <a:gd name="connsiteX34" fmla="*/ 291067 w 401559"/>
              <a:gd name="connsiteY34" fmla="*/ 356731 h 472274"/>
              <a:gd name="connsiteX35" fmla="*/ 251291 w 401559"/>
              <a:gd name="connsiteY35" fmla="*/ 389563 h 472274"/>
              <a:gd name="connsiteX36" fmla="*/ 201411 w 401559"/>
              <a:gd name="connsiteY36" fmla="*/ 401559 h 4722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01559" h="472274">
                <a:moveTo>
                  <a:pt x="353574" y="85237"/>
                </a:moveTo>
                <a:lnTo>
                  <a:pt x="401559" y="27781"/>
                </a:lnTo>
                <a:lnTo>
                  <a:pt x="367465" y="0"/>
                </a:lnTo>
                <a:lnTo>
                  <a:pt x="323268" y="53668"/>
                </a:lnTo>
                <a:cubicBezTo>
                  <a:pt x="306726" y="39493"/>
                  <a:pt x="287658" y="28570"/>
                  <a:pt x="267075" y="21467"/>
                </a:cubicBezTo>
                <a:cubicBezTo>
                  <a:pt x="245987" y="13972"/>
                  <a:pt x="223762" y="10134"/>
                  <a:pt x="201411" y="10102"/>
                </a:cubicBezTo>
                <a:cubicBezTo>
                  <a:pt x="148691" y="9761"/>
                  <a:pt x="98180" y="31241"/>
                  <a:pt x="61876" y="69452"/>
                </a:cubicBezTo>
                <a:cubicBezTo>
                  <a:pt x="42934" y="90338"/>
                  <a:pt x="27907" y="114520"/>
                  <a:pt x="17679" y="140798"/>
                </a:cubicBezTo>
                <a:cubicBezTo>
                  <a:pt x="6314" y="171502"/>
                  <a:pt x="758" y="204038"/>
                  <a:pt x="1263" y="236768"/>
                </a:cubicBezTo>
                <a:cubicBezTo>
                  <a:pt x="884" y="265673"/>
                  <a:pt x="5178" y="294445"/>
                  <a:pt x="13891" y="322005"/>
                </a:cubicBezTo>
                <a:cubicBezTo>
                  <a:pt x="21530" y="345442"/>
                  <a:pt x="33084" y="367427"/>
                  <a:pt x="47985" y="387038"/>
                </a:cubicBezTo>
                <a:lnTo>
                  <a:pt x="0" y="444493"/>
                </a:lnTo>
                <a:lnTo>
                  <a:pt x="35357" y="472274"/>
                </a:lnTo>
                <a:lnTo>
                  <a:pt x="78292" y="419238"/>
                </a:lnTo>
                <a:cubicBezTo>
                  <a:pt x="112702" y="447164"/>
                  <a:pt x="155826" y="462128"/>
                  <a:pt x="200149" y="461541"/>
                </a:cubicBezTo>
                <a:cubicBezTo>
                  <a:pt x="226162" y="461642"/>
                  <a:pt x="251922" y="456490"/>
                  <a:pt x="275915" y="446388"/>
                </a:cubicBezTo>
                <a:cubicBezTo>
                  <a:pt x="300096" y="436355"/>
                  <a:pt x="321816" y="421284"/>
                  <a:pt x="339684" y="402191"/>
                </a:cubicBezTo>
                <a:cubicBezTo>
                  <a:pt x="358752" y="381639"/>
                  <a:pt x="373779" y="357640"/>
                  <a:pt x="383881" y="331476"/>
                </a:cubicBezTo>
                <a:cubicBezTo>
                  <a:pt x="395183" y="300974"/>
                  <a:pt x="400739" y="268653"/>
                  <a:pt x="400297" y="236137"/>
                </a:cubicBezTo>
                <a:cubicBezTo>
                  <a:pt x="400550" y="206828"/>
                  <a:pt x="396256" y="177652"/>
                  <a:pt x="387669" y="149638"/>
                </a:cubicBezTo>
                <a:cubicBezTo>
                  <a:pt x="380030" y="126396"/>
                  <a:pt x="368475" y="104620"/>
                  <a:pt x="353574" y="85237"/>
                </a:cubicBezTo>
                <a:close/>
                <a:moveTo>
                  <a:pt x="201411" y="71978"/>
                </a:moveTo>
                <a:cubicBezTo>
                  <a:pt x="231465" y="71321"/>
                  <a:pt x="260382" y="83488"/>
                  <a:pt x="280965" y="105441"/>
                </a:cubicBezTo>
                <a:lnTo>
                  <a:pt x="95339" y="330213"/>
                </a:lnTo>
                <a:cubicBezTo>
                  <a:pt x="81891" y="299825"/>
                  <a:pt x="75451" y="266822"/>
                  <a:pt x="76397" y="233612"/>
                </a:cubicBezTo>
                <a:cubicBezTo>
                  <a:pt x="76145" y="211362"/>
                  <a:pt x="79302" y="189213"/>
                  <a:pt x="85868" y="167948"/>
                </a:cubicBezTo>
                <a:cubicBezTo>
                  <a:pt x="91362" y="149499"/>
                  <a:pt x="100137" y="132180"/>
                  <a:pt x="111755" y="116806"/>
                </a:cubicBezTo>
                <a:cubicBezTo>
                  <a:pt x="122236" y="102896"/>
                  <a:pt x="135874" y="91651"/>
                  <a:pt x="151532" y="83974"/>
                </a:cubicBezTo>
                <a:cubicBezTo>
                  <a:pt x="166875" y="75797"/>
                  <a:pt x="184048" y="71675"/>
                  <a:pt x="201411" y="71978"/>
                </a:cubicBezTo>
                <a:close/>
                <a:moveTo>
                  <a:pt x="201411" y="401559"/>
                </a:moveTo>
                <a:cubicBezTo>
                  <a:pt x="171547" y="401793"/>
                  <a:pt x="142882" y="389954"/>
                  <a:pt x="121857" y="368727"/>
                </a:cubicBezTo>
                <a:lnTo>
                  <a:pt x="306852" y="142692"/>
                </a:lnTo>
                <a:cubicBezTo>
                  <a:pt x="320743" y="173182"/>
                  <a:pt x="327435" y="206443"/>
                  <a:pt x="326425" y="239925"/>
                </a:cubicBezTo>
                <a:cubicBezTo>
                  <a:pt x="326677" y="262175"/>
                  <a:pt x="323520" y="284324"/>
                  <a:pt x="316955" y="305589"/>
                </a:cubicBezTo>
                <a:cubicBezTo>
                  <a:pt x="311146" y="323931"/>
                  <a:pt x="302432" y="341206"/>
                  <a:pt x="291067" y="356731"/>
                </a:cubicBezTo>
                <a:cubicBezTo>
                  <a:pt x="280271" y="370363"/>
                  <a:pt x="266696" y="381551"/>
                  <a:pt x="251291" y="389563"/>
                </a:cubicBezTo>
                <a:cubicBezTo>
                  <a:pt x="235821" y="397310"/>
                  <a:pt x="218711" y="401414"/>
                  <a:pt x="201411" y="401559"/>
                </a:cubicBez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grp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101600</xdr:rowOff>
    </xdr:from>
    <xdr:to>
      <xdr:col>1</xdr:col>
      <xdr:colOff>358691</xdr:colOff>
      <xdr:row>0</xdr:row>
      <xdr:rowOff>425600</xdr:rowOff>
    </xdr:to>
    <xdr:sp macro="" textlink="">
      <xdr:nvSpPr>
        <xdr:cNvPr id="31" name="Frihåndsform: figur 30" descr="ikoner">
          <a:hlinkClick xmlns:r="http://schemas.openxmlformats.org/officeDocument/2006/relationships" r:id="rId1"/>
          <a:extLst>
            <a:ext uri="{FF2B5EF4-FFF2-40B4-BE49-F238E27FC236}">
              <a16:creationId xmlns:a16="http://schemas.microsoft.com/office/drawing/2014/main" id="{DD3C15CC-6A10-4D6A-8C34-45CF61A0ED87}"/>
            </a:ext>
          </a:extLst>
        </xdr:cNvPr>
        <xdr:cNvSpPr>
          <a:spLocks noChangeAspect="1"/>
        </xdr:cNvSpPr>
      </xdr:nvSpPr>
      <xdr:spPr>
        <a:xfrm>
          <a:off x="184150" y="101600"/>
          <a:ext cx="358691" cy="324000"/>
        </a:xfrm>
        <a:custGeom>
          <a:avLst/>
          <a:gdLst>
            <a:gd name="connsiteX0" fmla="*/ 464015 w 467019"/>
            <a:gd name="connsiteY0" fmla="*/ 238901 h 421851"/>
            <a:gd name="connsiteX1" fmla="*/ 257851 w 467019"/>
            <a:gd name="connsiteY1" fmla="*/ 11007 h 421851"/>
            <a:gd name="connsiteX2" fmla="*/ 233510 w 467019"/>
            <a:gd name="connsiteY2" fmla="*/ 0 h 421851"/>
            <a:gd name="connsiteX3" fmla="*/ 209168 w 467019"/>
            <a:gd name="connsiteY3" fmla="*/ 11007 h 421851"/>
            <a:gd name="connsiteX4" fmla="*/ 3005 w 467019"/>
            <a:gd name="connsiteY4" fmla="*/ 238901 h 421851"/>
            <a:gd name="connsiteX5" fmla="*/ 3851 w 467019"/>
            <a:gd name="connsiteY5" fmla="*/ 255411 h 421851"/>
            <a:gd name="connsiteX6" fmla="*/ 11683 w 467019"/>
            <a:gd name="connsiteY6" fmla="*/ 258445 h 421851"/>
            <a:gd name="connsiteX7" fmla="*/ 20361 w 467019"/>
            <a:gd name="connsiteY7" fmla="*/ 254564 h 421851"/>
            <a:gd name="connsiteX8" fmla="*/ 70103 w 467019"/>
            <a:gd name="connsiteY8" fmla="*/ 199602 h 421851"/>
            <a:gd name="connsiteX9" fmla="*/ 70103 w 467019"/>
            <a:gd name="connsiteY9" fmla="*/ 386856 h 421851"/>
            <a:gd name="connsiteX10" fmla="*/ 105098 w 467019"/>
            <a:gd name="connsiteY10" fmla="*/ 421852 h 421851"/>
            <a:gd name="connsiteX11" fmla="*/ 361921 w 467019"/>
            <a:gd name="connsiteY11" fmla="*/ 421852 h 421851"/>
            <a:gd name="connsiteX12" fmla="*/ 396916 w 467019"/>
            <a:gd name="connsiteY12" fmla="*/ 386856 h 421851"/>
            <a:gd name="connsiteX13" fmla="*/ 396916 w 467019"/>
            <a:gd name="connsiteY13" fmla="*/ 199602 h 421851"/>
            <a:gd name="connsiteX14" fmla="*/ 446658 w 467019"/>
            <a:gd name="connsiteY14" fmla="*/ 254564 h 421851"/>
            <a:gd name="connsiteX15" fmla="*/ 463168 w 467019"/>
            <a:gd name="connsiteY15" fmla="*/ 255411 h 421851"/>
            <a:gd name="connsiteX16" fmla="*/ 464015 w 467019"/>
            <a:gd name="connsiteY16" fmla="*/ 238901 h 421851"/>
            <a:gd name="connsiteX17" fmla="*/ 464015 w 467019"/>
            <a:gd name="connsiteY17" fmla="*/ 238901 h 421851"/>
            <a:gd name="connsiteX18" fmla="*/ 280217 w 467019"/>
            <a:gd name="connsiteY18" fmla="*/ 398498 h 421851"/>
            <a:gd name="connsiteX19" fmla="*/ 186802 w 467019"/>
            <a:gd name="connsiteY19" fmla="*/ 398498 h 421851"/>
            <a:gd name="connsiteX20" fmla="*/ 186802 w 467019"/>
            <a:gd name="connsiteY20" fmla="*/ 293441 h 421851"/>
            <a:gd name="connsiteX21" fmla="*/ 198444 w 467019"/>
            <a:gd name="connsiteY21" fmla="*/ 281799 h 421851"/>
            <a:gd name="connsiteX22" fmla="*/ 268505 w 467019"/>
            <a:gd name="connsiteY22" fmla="*/ 281799 h 421851"/>
            <a:gd name="connsiteX23" fmla="*/ 280147 w 467019"/>
            <a:gd name="connsiteY23" fmla="*/ 293441 h 421851"/>
            <a:gd name="connsiteX24" fmla="*/ 280147 w 467019"/>
            <a:gd name="connsiteY24" fmla="*/ 398498 h 421851"/>
            <a:gd name="connsiteX25" fmla="*/ 373633 w 467019"/>
            <a:gd name="connsiteY25" fmla="*/ 386786 h 421851"/>
            <a:gd name="connsiteX26" fmla="*/ 361921 w 467019"/>
            <a:gd name="connsiteY26" fmla="*/ 398498 h 421851"/>
            <a:gd name="connsiteX27" fmla="*/ 303571 w 467019"/>
            <a:gd name="connsiteY27" fmla="*/ 398498 h 421851"/>
            <a:gd name="connsiteX28" fmla="*/ 303571 w 467019"/>
            <a:gd name="connsiteY28" fmla="*/ 293441 h 421851"/>
            <a:gd name="connsiteX29" fmla="*/ 268576 w 467019"/>
            <a:gd name="connsiteY29" fmla="*/ 258445 h 421851"/>
            <a:gd name="connsiteX30" fmla="*/ 198514 w 467019"/>
            <a:gd name="connsiteY30" fmla="*/ 258445 h 421851"/>
            <a:gd name="connsiteX31" fmla="*/ 163519 w 467019"/>
            <a:gd name="connsiteY31" fmla="*/ 293441 h 421851"/>
            <a:gd name="connsiteX32" fmla="*/ 163519 w 467019"/>
            <a:gd name="connsiteY32" fmla="*/ 398498 h 421851"/>
            <a:gd name="connsiteX33" fmla="*/ 105028 w 467019"/>
            <a:gd name="connsiteY33" fmla="*/ 398498 h 421851"/>
            <a:gd name="connsiteX34" fmla="*/ 93386 w 467019"/>
            <a:gd name="connsiteY34" fmla="*/ 386786 h 421851"/>
            <a:gd name="connsiteX35" fmla="*/ 93386 w 467019"/>
            <a:gd name="connsiteY35" fmla="*/ 173778 h 421851"/>
            <a:gd name="connsiteX36" fmla="*/ 226454 w 467019"/>
            <a:gd name="connsiteY36" fmla="*/ 26670 h 421851"/>
            <a:gd name="connsiteX37" fmla="*/ 233439 w 467019"/>
            <a:gd name="connsiteY37" fmla="*/ 23354 h 421851"/>
            <a:gd name="connsiteX38" fmla="*/ 240424 w 467019"/>
            <a:gd name="connsiteY38" fmla="*/ 26670 h 421851"/>
            <a:gd name="connsiteX39" fmla="*/ 373562 w 467019"/>
            <a:gd name="connsiteY39" fmla="*/ 173778 h 421851"/>
            <a:gd name="connsiteX40" fmla="*/ 373562 w 467019"/>
            <a:gd name="connsiteY40" fmla="*/ 386786 h 4218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467019" h="421851">
              <a:moveTo>
                <a:pt x="464015" y="238901"/>
              </a:moveTo>
              <a:lnTo>
                <a:pt x="257851" y="11007"/>
              </a:lnTo>
              <a:cubicBezTo>
                <a:pt x="251431" y="3951"/>
                <a:pt x="242823" y="0"/>
                <a:pt x="233510" y="0"/>
              </a:cubicBezTo>
              <a:cubicBezTo>
                <a:pt x="224196" y="0"/>
                <a:pt x="215589" y="3881"/>
                <a:pt x="209168" y="11007"/>
              </a:cubicBezTo>
              <a:lnTo>
                <a:pt x="3005" y="238901"/>
              </a:lnTo>
              <a:cubicBezTo>
                <a:pt x="-1299" y="243699"/>
                <a:pt x="-947" y="251037"/>
                <a:pt x="3851" y="255411"/>
              </a:cubicBezTo>
              <a:cubicBezTo>
                <a:pt x="6109" y="257457"/>
                <a:pt x="8861" y="258445"/>
                <a:pt x="11683" y="258445"/>
              </a:cubicBezTo>
              <a:cubicBezTo>
                <a:pt x="14858" y="258445"/>
                <a:pt x="18033" y="257175"/>
                <a:pt x="20361" y="254564"/>
              </a:cubicBezTo>
              <a:lnTo>
                <a:pt x="70103" y="199602"/>
              </a:lnTo>
              <a:lnTo>
                <a:pt x="70103" y="386856"/>
              </a:lnTo>
              <a:cubicBezTo>
                <a:pt x="70103" y="406188"/>
                <a:pt x="85837" y="421852"/>
                <a:pt x="105098" y="421852"/>
              </a:cubicBezTo>
              <a:lnTo>
                <a:pt x="361921" y="421852"/>
              </a:lnTo>
              <a:cubicBezTo>
                <a:pt x="381253" y="421852"/>
                <a:pt x="396916" y="406118"/>
                <a:pt x="396916" y="386856"/>
              </a:cubicBezTo>
              <a:lnTo>
                <a:pt x="396916" y="199602"/>
              </a:lnTo>
              <a:lnTo>
                <a:pt x="446658" y="254564"/>
              </a:lnTo>
              <a:cubicBezTo>
                <a:pt x="450962" y="259362"/>
                <a:pt x="458370" y="259715"/>
                <a:pt x="463168" y="255411"/>
              </a:cubicBezTo>
              <a:cubicBezTo>
                <a:pt x="467966" y="251037"/>
                <a:pt x="468319" y="243699"/>
                <a:pt x="464015" y="238901"/>
              </a:cubicBezTo>
              <a:lnTo>
                <a:pt x="464015" y="238901"/>
              </a:lnTo>
              <a:close/>
              <a:moveTo>
                <a:pt x="280217" y="398498"/>
              </a:moveTo>
              <a:lnTo>
                <a:pt x="186802" y="398498"/>
              </a:lnTo>
              <a:lnTo>
                <a:pt x="186802" y="293441"/>
              </a:lnTo>
              <a:cubicBezTo>
                <a:pt x="186802" y="287020"/>
                <a:pt x="192023" y="281799"/>
                <a:pt x="198444" y="281799"/>
              </a:cubicBezTo>
              <a:lnTo>
                <a:pt x="268505" y="281799"/>
              </a:lnTo>
              <a:cubicBezTo>
                <a:pt x="274926" y="281799"/>
                <a:pt x="280147" y="287020"/>
                <a:pt x="280147" y="293441"/>
              </a:cubicBezTo>
              <a:lnTo>
                <a:pt x="280147" y="398498"/>
              </a:lnTo>
              <a:close/>
              <a:moveTo>
                <a:pt x="373633" y="386786"/>
              </a:moveTo>
              <a:cubicBezTo>
                <a:pt x="373633" y="393206"/>
                <a:pt x="368412" y="398498"/>
                <a:pt x="361921" y="398498"/>
              </a:cubicBezTo>
              <a:lnTo>
                <a:pt x="303571" y="398498"/>
              </a:lnTo>
              <a:lnTo>
                <a:pt x="303571" y="293441"/>
              </a:lnTo>
              <a:cubicBezTo>
                <a:pt x="303571" y="274108"/>
                <a:pt x="287837" y="258445"/>
                <a:pt x="268576" y="258445"/>
              </a:cubicBezTo>
              <a:lnTo>
                <a:pt x="198514" y="258445"/>
              </a:lnTo>
              <a:cubicBezTo>
                <a:pt x="179182" y="258445"/>
                <a:pt x="163519" y="274179"/>
                <a:pt x="163519" y="293441"/>
              </a:cubicBezTo>
              <a:lnTo>
                <a:pt x="163519" y="398498"/>
              </a:lnTo>
              <a:lnTo>
                <a:pt x="105028" y="398498"/>
              </a:lnTo>
              <a:cubicBezTo>
                <a:pt x="98607" y="398498"/>
                <a:pt x="93386" y="393277"/>
                <a:pt x="93386" y="386786"/>
              </a:cubicBezTo>
              <a:lnTo>
                <a:pt x="93386" y="173778"/>
              </a:lnTo>
              <a:lnTo>
                <a:pt x="226454" y="26670"/>
              </a:lnTo>
              <a:cubicBezTo>
                <a:pt x="228359" y="24553"/>
                <a:pt x="230899" y="23354"/>
                <a:pt x="233439" y="23354"/>
              </a:cubicBezTo>
              <a:cubicBezTo>
                <a:pt x="235979" y="23354"/>
                <a:pt x="238519" y="24553"/>
                <a:pt x="240424" y="26670"/>
              </a:cubicBezTo>
              <a:lnTo>
                <a:pt x="373562" y="173778"/>
              </a:lnTo>
              <a:lnTo>
                <a:pt x="373562" y="386786"/>
              </a:lnTo>
              <a:close/>
            </a:path>
          </a:pathLst>
        </a:custGeom>
        <a:solidFill>
          <a:schemeClr val="bg1"/>
        </a:solidFill>
        <a:ln w="7051"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clientData fPrintsWithSheet="0"/>
  </xdr:twoCellAnchor>
  <xdr:twoCellAnchor editAs="absolute">
    <xdr:from>
      <xdr:col>1</xdr:col>
      <xdr:colOff>561974</xdr:colOff>
      <xdr:row>0</xdr:row>
      <xdr:rowOff>120650</xdr:rowOff>
    </xdr:from>
    <xdr:to>
      <xdr:col>2</xdr:col>
      <xdr:colOff>827884</xdr:colOff>
      <xdr:row>0</xdr:row>
      <xdr:rowOff>390339</xdr:rowOff>
    </xdr:to>
    <xdr:sp macro="" textlink="">
      <xdr:nvSpPr>
        <xdr:cNvPr id="32" name="TekstSylinder 31">
          <a:hlinkClick xmlns:r="http://schemas.openxmlformats.org/officeDocument/2006/relationships" r:id="rId2"/>
          <a:extLst>
            <a:ext uri="{FF2B5EF4-FFF2-40B4-BE49-F238E27FC236}">
              <a16:creationId xmlns:a16="http://schemas.microsoft.com/office/drawing/2014/main" id="{A386DF72-60C1-438B-9FCC-F7BA6DA00DFE}"/>
            </a:ext>
          </a:extLst>
        </xdr:cNvPr>
        <xdr:cNvSpPr txBox="1"/>
      </xdr:nvSpPr>
      <xdr:spPr>
        <a:xfrm>
          <a:off x="746124" y="120650"/>
          <a:ext cx="1027910" cy="2696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b-NO" sz="1100">
              <a:solidFill>
                <a:schemeClr val="bg1"/>
              </a:solidFill>
              <a:latin typeface="Source Sans Pro" panose="020B0503030403020204" pitchFamily="34" charset="0"/>
              <a:ea typeface="Source Sans Pro" panose="020B0503030403020204" pitchFamily="34" charset="0"/>
            </a:rPr>
            <a:t>Klima og miljø</a:t>
          </a:r>
        </a:p>
      </xdr:txBody>
    </xdr:sp>
    <xdr:clientData fPrintsWithSheet="0"/>
  </xdr:twoCellAnchor>
  <xdr:twoCellAnchor editAs="absolute">
    <xdr:from>
      <xdr:col>2</xdr:col>
      <xdr:colOff>945472</xdr:colOff>
      <xdr:row>0</xdr:row>
      <xdr:rowOff>120650</xdr:rowOff>
    </xdr:from>
    <xdr:to>
      <xdr:col>3</xdr:col>
      <xdr:colOff>303515</xdr:colOff>
      <xdr:row>0</xdr:row>
      <xdr:rowOff>390339</xdr:rowOff>
    </xdr:to>
    <xdr:sp macro="" textlink="">
      <xdr:nvSpPr>
        <xdr:cNvPr id="33" name="TekstSylinder 32">
          <a:hlinkClick xmlns:r="http://schemas.openxmlformats.org/officeDocument/2006/relationships" r:id="rId3"/>
          <a:extLst>
            <a:ext uri="{FF2B5EF4-FFF2-40B4-BE49-F238E27FC236}">
              <a16:creationId xmlns:a16="http://schemas.microsoft.com/office/drawing/2014/main" id="{A593D680-43E2-478A-B8BB-71785F761467}"/>
            </a:ext>
          </a:extLst>
        </xdr:cNvPr>
        <xdr:cNvSpPr txBox="1"/>
      </xdr:nvSpPr>
      <xdr:spPr>
        <a:xfrm>
          <a:off x="1891622" y="120650"/>
          <a:ext cx="1142393" cy="2696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b-NO" sz="1100">
              <a:solidFill>
                <a:schemeClr val="bg1"/>
              </a:solidFill>
              <a:latin typeface="Source Sans Pro" panose="020B0503030403020204" pitchFamily="34" charset="0"/>
              <a:ea typeface="Source Sans Pro" panose="020B0503030403020204" pitchFamily="34" charset="0"/>
            </a:rPr>
            <a:t>Sosial bærekraft</a:t>
          </a:r>
        </a:p>
      </xdr:txBody>
    </xdr:sp>
    <xdr:clientData fPrintsWithSheet="0"/>
  </xdr:twoCellAnchor>
  <xdr:twoCellAnchor editAs="absolute">
    <xdr:from>
      <xdr:col>3</xdr:col>
      <xdr:colOff>424278</xdr:colOff>
      <xdr:row>0</xdr:row>
      <xdr:rowOff>120650</xdr:rowOff>
    </xdr:from>
    <xdr:to>
      <xdr:col>3</xdr:col>
      <xdr:colOff>2360352</xdr:colOff>
      <xdr:row>0</xdr:row>
      <xdr:rowOff>390339</xdr:rowOff>
    </xdr:to>
    <xdr:sp macro="" textlink="">
      <xdr:nvSpPr>
        <xdr:cNvPr id="34" name="TekstSylinder 33">
          <a:hlinkClick xmlns:r="http://schemas.openxmlformats.org/officeDocument/2006/relationships" r:id="rId4"/>
          <a:extLst>
            <a:ext uri="{FF2B5EF4-FFF2-40B4-BE49-F238E27FC236}">
              <a16:creationId xmlns:a16="http://schemas.microsoft.com/office/drawing/2014/main" id="{C1561891-42E5-4510-A960-513EE6D8DB53}"/>
            </a:ext>
          </a:extLst>
        </xdr:cNvPr>
        <xdr:cNvSpPr txBox="1"/>
      </xdr:nvSpPr>
      <xdr:spPr>
        <a:xfrm>
          <a:off x="3154778" y="120650"/>
          <a:ext cx="1936074" cy="2696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b-NO" sz="1100">
              <a:solidFill>
                <a:schemeClr val="bg1"/>
              </a:solidFill>
              <a:latin typeface="Source Sans Pro" panose="020B0503030403020204" pitchFamily="34" charset="0"/>
              <a:ea typeface="Source Sans Pro" panose="020B0503030403020204" pitchFamily="34" charset="0"/>
            </a:rPr>
            <a:t>Styring og virksomhetsstyring</a:t>
          </a:r>
        </a:p>
      </xdr:txBody>
    </xdr:sp>
    <xdr:clientData fPrintsWithSheet="0"/>
  </xdr:twoCellAnchor>
  <xdr:twoCellAnchor editAs="absolute">
    <xdr:from>
      <xdr:col>3</xdr:col>
      <xdr:colOff>2481115</xdr:colOff>
      <xdr:row>0</xdr:row>
      <xdr:rowOff>120650</xdr:rowOff>
    </xdr:from>
    <xdr:to>
      <xdr:col>4</xdr:col>
      <xdr:colOff>1041286</xdr:colOff>
      <xdr:row>0</xdr:row>
      <xdr:rowOff>390339</xdr:rowOff>
    </xdr:to>
    <xdr:sp macro="" textlink="">
      <xdr:nvSpPr>
        <xdr:cNvPr id="35" name="TekstSylinder 34">
          <a:hlinkClick xmlns:r="http://schemas.openxmlformats.org/officeDocument/2006/relationships" r:id="rId5"/>
          <a:extLst>
            <a:ext uri="{FF2B5EF4-FFF2-40B4-BE49-F238E27FC236}">
              <a16:creationId xmlns:a16="http://schemas.microsoft.com/office/drawing/2014/main" id="{357D931D-4EFF-4E33-A185-0ED4B134081D}"/>
            </a:ext>
          </a:extLst>
        </xdr:cNvPr>
        <xdr:cNvSpPr txBox="1"/>
      </xdr:nvSpPr>
      <xdr:spPr>
        <a:xfrm>
          <a:off x="5211615" y="120650"/>
          <a:ext cx="1106521" cy="2696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b-NO" sz="1100">
              <a:solidFill>
                <a:schemeClr val="bg1"/>
              </a:solidFill>
              <a:latin typeface="Source Sans Pro" panose="020B0503030403020204" pitchFamily="34" charset="0"/>
              <a:ea typeface="Source Sans Pro" panose="020B0503030403020204" pitchFamily="34" charset="0"/>
            </a:rPr>
            <a:t>Oppsummering</a:t>
          </a:r>
        </a:p>
      </xdr:txBody>
    </xdr:sp>
    <xdr:clientData fPrintsWithSheet="0"/>
  </xdr:twoCellAnchor>
  <xdr:twoCellAnchor editAs="absolute">
    <xdr:from>
      <xdr:col>4</xdr:col>
      <xdr:colOff>1165224</xdr:colOff>
      <xdr:row>0</xdr:row>
      <xdr:rowOff>120650</xdr:rowOff>
    </xdr:from>
    <xdr:to>
      <xdr:col>4</xdr:col>
      <xdr:colOff>1893788</xdr:colOff>
      <xdr:row>0</xdr:row>
      <xdr:rowOff>390339</xdr:rowOff>
    </xdr:to>
    <xdr:sp macro="" textlink="">
      <xdr:nvSpPr>
        <xdr:cNvPr id="36" name="TekstSylinder 35">
          <a:hlinkClick xmlns:r="http://schemas.openxmlformats.org/officeDocument/2006/relationships" r:id="rId6"/>
          <a:extLst>
            <a:ext uri="{FF2B5EF4-FFF2-40B4-BE49-F238E27FC236}">
              <a16:creationId xmlns:a16="http://schemas.microsoft.com/office/drawing/2014/main" id="{28A77927-81E6-46E8-9631-C4D66DFE7733}"/>
            </a:ext>
          </a:extLst>
        </xdr:cNvPr>
        <xdr:cNvSpPr txBox="1"/>
      </xdr:nvSpPr>
      <xdr:spPr>
        <a:xfrm>
          <a:off x="6442074" y="120650"/>
          <a:ext cx="728564" cy="2696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b-NO" sz="1100">
              <a:solidFill>
                <a:schemeClr val="bg1"/>
              </a:solidFill>
              <a:latin typeface="Source Sans Pro" panose="020B0503030403020204" pitchFamily="34" charset="0"/>
              <a:ea typeface="Source Sans Pro" panose="020B0503030403020204" pitchFamily="34" charset="0"/>
            </a:rPr>
            <a:t>Heatmap</a:t>
          </a:r>
        </a:p>
      </xdr:txBody>
    </xdr:sp>
    <xdr:clientData fPrintsWithSheet="0"/>
  </xdr:twoCellAnchor>
  <xdr:twoCellAnchor>
    <xdr:from>
      <xdr:col>6</xdr:col>
      <xdr:colOff>2158999</xdr:colOff>
      <xdr:row>0</xdr:row>
      <xdr:rowOff>133350</xdr:rowOff>
    </xdr:from>
    <xdr:to>
      <xdr:col>6</xdr:col>
      <xdr:colOff>3061462</xdr:colOff>
      <xdr:row>0</xdr:row>
      <xdr:rowOff>421350</xdr:rowOff>
    </xdr:to>
    <xdr:grpSp>
      <xdr:nvGrpSpPr>
        <xdr:cNvPr id="37" name="Gruppe 36">
          <a:extLst>
            <a:ext uri="{FF2B5EF4-FFF2-40B4-BE49-F238E27FC236}">
              <a16:creationId xmlns:a16="http://schemas.microsoft.com/office/drawing/2014/main" id="{A596EBA3-5E23-4F6D-9BF9-4206E057F547}"/>
            </a:ext>
          </a:extLst>
        </xdr:cNvPr>
        <xdr:cNvGrpSpPr>
          <a:grpSpLocks noChangeAspect="1"/>
        </xdr:cNvGrpSpPr>
      </xdr:nvGrpSpPr>
      <xdr:grpSpPr>
        <a:xfrm>
          <a:off x="11874499" y="133350"/>
          <a:ext cx="902463" cy="288000"/>
          <a:chOff x="9404350" y="82550"/>
          <a:chExt cx="1421930" cy="377978"/>
        </a:xfrm>
      </xdr:grpSpPr>
      <xdr:sp macro="" textlink="">
        <xdr:nvSpPr>
          <xdr:cNvPr id="38" name="Frihåndsform: figur 37">
            <a:extLst>
              <a:ext uri="{FF2B5EF4-FFF2-40B4-BE49-F238E27FC236}">
                <a16:creationId xmlns:a16="http://schemas.microsoft.com/office/drawing/2014/main" id="{625EE335-A0C6-FEF8-6322-547A02B90CD1}"/>
              </a:ext>
            </a:extLst>
          </xdr:cNvPr>
          <xdr:cNvSpPr/>
        </xdr:nvSpPr>
        <xdr:spPr>
          <a:xfrm>
            <a:off x="9814126" y="89417"/>
            <a:ext cx="307151" cy="102263"/>
          </a:xfrm>
          <a:custGeom>
            <a:avLst/>
            <a:gdLst>
              <a:gd name="connsiteX0" fmla="*/ 0 w 536675"/>
              <a:gd name="connsiteY0" fmla="*/ 0 h 178681"/>
              <a:gd name="connsiteX1" fmla="*/ 536675 w 536675"/>
              <a:gd name="connsiteY1" fmla="*/ 0 h 178681"/>
              <a:gd name="connsiteX2" fmla="*/ 536675 w 536675"/>
              <a:gd name="connsiteY2" fmla="*/ 178681 h 178681"/>
              <a:gd name="connsiteX3" fmla="*/ 0 w 536675"/>
              <a:gd name="connsiteY3" fmla="*/ 178681 h 178681"/>
            </a:gdLst>
            <a:ahLst/>
            <a:cxnLst>
              <a:cxn ang="0">
                <a:pos x="connsiteX0" y="connsiteY0"/>
              </a:cxn>
              <a:cxn ang="0">
                <a:pos x="connsiteX1" y="connsiteY1"/>
              </a:cxn>
              <a:cxn ang="0">
                <a:pos x="connsiteX2" y="connsiteY2"/>
              </a:cxn>
              <a:cxn ang="0">
                <a:pos x="connsiteX3" y="connsiteY3"/>
              </a:cxn>
            </a:cxnLst>
            <a:rect l="l" t="t" r="r" b="b"/>
            <a:pathLst>
              <a:path w="536675" h="178681">
                <a:moveTo>
                  <a:pt x="0" y="0"/>
                </a:moveTo>
                <a:lnTo>
                  <a:pt x="536675" y="0"/>
                </a:lnTo>
                <a:lnTo>
                  <a:pt x="536675" y="178681"/>
                </a:lnTo>
                <a:lnTo>
                  <a:pt x="0" y="178681"/>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39" name="Frihåndsform: figur 38">
            <a:extLst>
              <a:ext uri="{FF2B5EF4-FFF2-40B4-BE49-F238E27FC236}">
                <a16:creationId xmlns:a16="http://schemas.microsoft.com/office/drawing/2014/main" id="{21B3FEF6-5957-EB6B-A2FA-0ADF3104A09A}"/>
              </a:ext>
            </a:extLst>
          </xdr:cNvPr>
          <xdr:cNvSpPr/>
        </xdr:nvSpPr>
        <xdr:spPr>
          <a:xfrm>
            <a:off x="9609238" y="345617"/>
            <a:ext cx="512400" cy="102263"/>
          </a:xfrm>
          <a:custGeom>
            <a:avLst/>
            <a:gdLst>
              <a:gd name="connsiteX0" fmla="*/ 895300 w 895300"/>
              <a:gd name="connsiteY0" fmla="*/ 0 h 178681"/>
              <a:gd name="connsiteX1" fmla="*/ 0 w 895300"/>
              <a:gd name="connsiteY1" fmla="*/ 0 h 178681"/>
              <a:gd name="connsiteX2" fmla="*/ 0 w 895300"/>
              <a:gd name="connsiteY2" fmla="*/ 178681 h 178681"/>
              <a:gd name="connsiteX3" fmla="*/ 895300 w 895300"/>
              <a:gd name="connsiteY3" fmla="*/ 178681 h 178681"/>
              <a:gd name="connsiteX4" fmla="*/ 895300 w 895300"/>
              <a:gd name="connsiteY4" fmla="*/ 0 h 17868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95300" h="178681">
                <a:moveTo>
                  <a:pt x="895300" y="0"/>
                </a:moveTo>
                <a:lnTo>
                  <a:pt x="0" y="0"/>
                </a:lnTo>
                <a:lnTo>
                  <a:pt x="0" y="178681"/>
                </a:lnTo>
                <a:lnTo>
                  <a:pt x="895300" y="178681"/>
                </a:lnTo>
                <a:lnTo>
                  <a:pt x="895300" y="0"/>
                </a:lnTo>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40" name="Frihåndsform: figur 39">
            <a:extLst>
              <a:ext uri="{FF2B5EF4-FFF2-40B4-BE49-F238E27FC236}">
                <a16:creationId xmlns:a16="http://schemas.microsoft.com/office/drawing/2014/main" id="{57074E20-36A0-4CD5-506D-497E0BAB6A13}"/>
              </a:ext>
            </a:extLst>
          </xdr:cNvPr>
          <xdr:cNvSpPr/>
        </xdr:nvSpPr>
        <xdr:spPr>
          <a:xfrm>
            <a:off x="9404350" y="217698"/>
            <a:ext cx="716927" cy="102263"/>
          </a:xfrm>
          <a:custGeom>
            <a:avLst/>
            <a:gdLst>
              <a:gd name="connsiteX0" fmla="*/ 0 w 1252663"/>
              <a:gd name="connsiteY0" fmla="*/ 0 h 178681"/>
              <a:gd name="connsiteX1" fmla="*/ 1252663 w 1252663"/>
              <a:gd name="connsiteY1" fmla="*/ 0 h 178681"/>
              <a:gd name="connsiteX2" fmla="*/ 1252663 w 1252663"/>
              <a:gd name="connsiteY2" fmla="*/ 178681 h 178681"/>
              <a:gd name="connsiteX3" fmla="*/ 0 w 1252663"/>
              <a:gd name="connsiteY3" fmla="*/ 178681 h 178681"/>
            </a:gdLst>
            <a:ahLst/>
            <a:cxnLst>
              <a:cxn ang="0">
                <a:pos x="connsiteX0" y="connsiteY0"/>
              </a:cxn>
              <a:cxn ang="0">
                <a:pos x="connsiteX1" y="connsiteY1"/>
              </a:cxn>
              <a:cxn ang="0">
                <a:pos x="connsiteX2" y="connsiteY2"/>
              </a:cxn>
              <a:cxn ang="0">
                <a:pos x="connsiteX3" y="connsiteY3"/>
              </a:cxn>
            </a:cxnLst>
            <a:rect l="l" t="t" r="r" b="b"/>
            <a:pathLst>
              <a:path w="1252663" h="178681">
                <a:moveTo>
                  <a:pt x="0" y="0"/>
                </a:moveTo>
                <a:lnTo>
                  <a:pt x="1252663" y="0"/>
                </a:lnTo>
                <a:lnTo>
                  <a:pt x="1252663" y="178681"/>
                </a:lnTo>
                <a:lnTo>
                  <a:pt x="0" y="178681"/>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41" name="Frihåndsform: figur 40">
            <a:extLst>
              <a:ext uri="{FF2B5EF4-FFF2-40B4-BE49-F238E27FC236}">
                <a16:creationId xmlns:a16="http://schemas.microsoft.com/office/drawing/2014/main" id="{1A00D91D-5CC8-27E8-14CB-516E5DEE156B}"/>
              </a:ext>
            </a:extLst>
          </xdr:cNvPr>
          <xdr:cNvSpPr/>
        </xdr:nvSpPr>
        <xdr:spPr>
          <a:xfrm>
            <a:off x="10192098" y="87971"/>
            <a:ext cx="216818" cy="366775"/>
          </a:xfrm>
          <a:custGeom>
            <a:avLst/>
            <a:gdLst>
              <a:gd name="connsiteX0" fmla="*/ 302441 w 378838"/>
              <a:gd name="connsiteY0" fmla="*/ 166685 h 640853"/>
              <a:gd name="connsiteX1" fmla="*/ 305598 w 378838"/>
              <a:gd name="connsiteY1" fmla="*/ 236137 h 640853"/>
              <a:gd name="connsiteX2" fmla="*/ 252562 w 378838"/>
              <a:gd name="connsiteY2" fmla="*/ 202042 h 640853"/>
              <a:gd name="connsiteX3" fmla="*/ 187530 w 378838"/>
              <a:gd name="connsiteY3" fmla="*/ 188783 h 640853"/>
              <a:gd name="connsiteX4" fmla="*/ 116183 w 378838"/>
              <a:gd name="connsiteY4" fmla="*/ 204568 h 640853"/>
              <a:gd name="connsiteX5" fmla="*/ 56833 w 378838"/>
              <a:gd name="connsiteY5" fmla="*/ 250028 h 640853"/>
              <a:gd name="connsiteX6" fmla="*/ 15793 w 378838"/>
              <a:gd name="connsiteY6" fmla="*/ 321374 h 640853"/>
              <a:gd name="connsiteX7" fmla="*/ 9 w 378838"/>
              <a:gd name="connsiteY7" fmla="*/ 415450 h 640853"/>
              <a:gd name="connsiteX8" fmla="*/ 48626 w 378838"/>
              <a:gd name="connsiteY8" fmla="*/ 582135 h 640853"/>
              <a:gd name="connsiteX9" fmla="*/ 178690 w 378838"/>
              <a:gd name="connsiteY9" fmla="*/ 640854 h 640853"/>
              <a:gd name="connsiteX10" fmla="*/ 250037 w 378838"/>
              <a:gd name="connsiteY10" fmla="*/ 622543 h 640853"/>
              <a:gd name="connsiteX11" fmla="*/ 308755 w 378838"/>
              <a:gd name="connsiteY11" fmla="*/ 580241 h 640853"/>
              <a:gd name="connsiteX12" fmla="*/ 309386 w 378838"/>
              <a:gd name="connsiteY12" fmla="*/ 580241 h 640853"/>
              <a:gd name="connsiteX13" fmla="*/ 315700 w 378838"/>
              <a:gd name="connsiteY13" fmla="*/ 630120 h 640853"/>
              <a:gd name="connsiteX14" fmla="*/ 378838 w 378838"/>
              <a:gd name="connsiteY14" fmla="*/ 630120 h 640853"/>
              <a:gd name="connsiteX15" fmla="*/ 378838 w 378838"/>
              <a:gd name="connsiteY15" fmla="*/ 0 h 640853"/>
              <a:gd name="connsiteX16" fmla="*/ 302441 w 378838"/>
              <a:gd name="connsiteY16" fmla="*/ 0 h 640853"/>
              <a:gd name="connsiteX17" fmla="*/ 302441 w 378838"/>
              <a:gd name="connsiteY17" fmla="*/ 166685 h 640853"/>
              <a:gd name="connsiteX18" fmla="*/ 302441 w 378838"/>
              <a:gd name="connsiteY18" fmla="*/ 296750 h 640853"/>
              <a:gd name="connsiteX19" fmla="*/ 302441 w 378838"/>
              <a:gd name="connsiteY19" fmla="*/ 518997 h 640853"/>
              <a:gd name="connsiteX20" fmla="*/ 250668 w 378838"/>
              <a:gd name="connsiteY20" fmla="*/ 562562 h 640853"/>
              <a:gd name="connsiteX21" fmla="*/ 195106 w 378838"/>
              <a:gd name="connsiteY21" fmla="*/ 577084 h 640853"/>
              <a:gd name="connsiteX22" fmla="*/ 109238 w 378838"/>
              <a:gd name="connsiteY22" fmla="*/ 534781 h 640853"/>
              <a:gd name="connsiteX23" fmla="*/ 78931 w 378838"/>
              <a:gd name="connsiteY23" fmla="*/ 414818 h 640853"/>
              <a:gd name="connsiteX24" fmla="*/ 88402 w 378838"/>
              <a:gd name="connsiteY24" fmla="*/ 348523 h 640853"/>
              <a:gd name="connsiteX25" fmla="*/ 114289 w 378838"/>
              <a:gd name="connsiteY25" fmla="*/ 297381 h 640853"/>
              <a:gd name="connsiteX26" fmla="*/ 152804 w 378838"/>
              <a:gd name="connsiteY26" fmla="*/ 264549 h 640853"/>
              <a:gd name="connsiteX27" fmla="*/ 200157 w 378838"/>
              <a:gd name="connsiteY27" fmla="*/ 252553 h 640853"/>
              <a:gd name="connsiteX28" fmla="*/ 251299 w 378838"/>
              <a:gd name="connsiteY28" fmla="*/ 262655 h 640853"/>
              <a:gd name="connsiteX29" fmla="*/ 302441 w 378838"/>
              <a:gd name="connsiteY29" fmla="*/ 296750 h 640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78838" h="640853">
                <a:moveTo>
                  <a:pt x="302441" y="166685"/>
                </a:moveTo>
                <a:lnTo>
                  <a:pt x="305598" y="236137"/>
                </a:lnTo>
                <a:cubicBezTo>
                  <a:pt x="289309" y="222720"/>
                  <a:pt x="271503" y="211273"/>
                  <a:pt x="252562" y="202042"/>
                </a:cubicBezTo>
                <a:cubicBezTo>
                  <a:pt x="232168" y="192805"/>
                  <a:pt x="209943" y="188272"/>
                  <a:pt x="187530" y="188783"/>
                </a:cubicBezTo>
                <a:cubicBezTo>
                  <a:pt x="162906" y="188973"/>
                  <a:pt x="138598" y="194352"/>
                  <a:pt x="116183" y="204568"/>
                </a:cubicBezTo>
                <a:cubicBezTo>
                  <a:pt x="93517" y="215560"/>
                  <a:pt x="73376" y="231023"/>
                  <a:pt x="56833" y="250028"/>
                </a:cubicBezTo>
                <a:cubicBezTo>
                  <a:pt x="38902" y="271084"/>
                  <a:pt x="24949" y="295272"/>
                  <a:pt x="15793" y="321374"/>
                </a:cubicBezTo>
                <a:cubicBezTo>
                  <a:pt x="5060" y="351573"/>
                  <a:pt x="-243" y="383413"/>
                  <a:pt x="9" y="415450"/>
                </a:cubicBezTo>
                <a:cubicBezTo>
                  <a:pt x="9" y="486796"/>
                  <a:pt x="16425" y="542989"/>
                  <a:pt x="48626" y="582135"/>
                </a:cubicBezTo>
                <a:cubicBezTo>
                  <a:pt x="80826" y="621281"/>
                  <a:pt x="124391" y="640854"/>
                  <a:pt x="178690" y="640854"/>
                </a:cubicBezTo>
                <a:cubicBezTo>
                  <a:pt x="203630" y="640854"/>
                  <a:pt x="228190" y="634559"/>
                  <a:pt x="250037" y="622543"/>
                </a:cubicBezTo>
                <a:cubicBezTo>
                  <a:pt x="271314" y="610945"/>
                  <a:pt x="291013" y="596732"/>
                  <a:pt x="308755" y="580241"/>
                </a:cubicBezTo>
                <a:lnTo>
                  <a:pt x="309386" y="580241"/>
                </a:lnTo>
                <a:lnTo>
                  <a:pt x="315700" y="630120"/>
                </a:lnTo>
                <a:lnTo>
                  <a:pt x="378838" y="630120"/>
                </a:lnTo>
                <a:lnTo>
                  <a:pt x="378838" y="0"/>
                </a:lnTo>
                <a:lnTo>
                  <a:pt x="302441" y="0"/>
                </a:lnTo>
                <a:lnTo>
                  <a:pt x="302441" y="166685"/>
                </a:lnTo>
                <a:close/>
                <a:moveTo>
                  <a:pt x="302441" y="296750"/>
                </a:moveTo>
                <a:lnTo>
                  <a:pt x="302441" y="518997"/>
                </a:lnTo>
                <a:cubicBezTo>
                  <a:pt x="287793" y="536385"/>
                  <a:pt x="270304" y="551121"/>
                  <a:pt x="250668" y="562562"/>
                </a:cubicBezTo>
                <a:cubicBezTo>
                  <a:pt x="233683" y="572064"/>
                  <a:pt x="214553" y="577065"/>
                  <a:pt x="195106" y="577084"/>
                </a:cubicBezTo>
                <a:cubicBezTo>
                  <a:pt x="161201" y="578296"/>
                  <a:pt x="128937" y="562410"/>
                  <a:pt x="109238" y="534781"/>
                </a:cubicBezTo>
                <a:cubicBezTo>
                  <a:pt x="89034" y="506369"/>
                  <a:pt x="78931" y="465960"/>
                  <a:pt x="78931" y="414818"/>
                </a:cubicBezTo>
                <a:cubicBezTo>
                  <a:pt x="78616" y="392360"/>
                  <a:pt x="81836" y="369990"/>
                  <a:pt x="88402" y="348523"/>
                </a:cubicBezTo>
                <a:cubicBezTo>
                  <a:pt x="94211" y="330182"/>
                  <a:pt x="102924" y="312907"/>
                  <a:pt x="114289" y="297381"/>
                </a:cubicBezTo>
                <a:cubicBezTo>
                  <a:pt x="124644" y="283800"/>
                  <a:pt x="137777" y="272600"/>
                  <a:pt x="152804" y="264549"/>
                </a:cubicBezTo>
                <a:cubicBezTo>
                  <a:pt x="167388" y="256752"/>
                  <a:pt x="183615" y="252629"/>
                  <a:pt x="200157" y="252553"/>
                </a:cubicBezTo>
                <a:cubicBezTo>
                  <a:pt x="217710" y="252484"/>
                  <a:pt x="235073" y="255918"/>
                  <a:pt x="251299" y="262655"/>
                </a:cubicBezTo>
                <a:cubicBezTo>
                  <a:pt x="269988" y="271311"/>
                  <a:pt x="287225" y="282815"/>
                  <a:pt x="302441" y="296750"/>
                </a:cubicBez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42" name="Frihåndsform: figur 41">
            <a:extLst>
              <a:ext uri="{FF2B5EF4-FFF2-40B4-BE49-F238E27FC236}">
                <a16:creationId xmlns:a16="http://schemas.microsoft.com/office/drawing/2014/main" id="{AF745E30-6648-F212-77C5-8287D9051CE9}"/>
              </a:ext>
            </a:extLst>
          </xdr:cNvPr>
          <xdr:cNvSpPr/>
        </xdr:nvSpPr>
        <xdr:spPr>
          <a:xfrm>
            <a:off x="10451195" y="82550"/>
            <a:ext cx="147794" cy="366414"/>
          </a:xfrm>
          <a:custGeom>
            <a:avLst/>
            <a:gdLst>
              <a:gd name="connsiteX0" fmla="*/ 256972 w 258235"/>
              <a:gd name="connsiteY0" fmla="*/ 13892 h 640223"/>
              <a:gd name="connsiteX1" fmla="*/ 223510 w 258235"/>
              <a:gd name="connsiteY1" fmla="*/ 3790 h 640223"/>
              <a:gd name="connsiteX2" fmla="*/ 184995 w 258235"/>
              <a:gd name="connsiteY2" fmla="*/ 1 h 640223"/>
              <a:gd name="connsiteX3" fmla="*/ 89025 w 258235"/>
              <a:gd name="connsiteY3" fmla="*/ 38516 h 640223"/>
              <a:gd name="connsiteX4" fmla="*/ 58087 w 258235"/>
              <a:gd name="connsiteY4" fmla="*/ 143325 h 640223"/>
              <a:gd name="connsiteX5" fmla="*/ 58087 w 258235"/>
              <a:gd name="connsiteY5" fmla="*/ 209621 h 640223"/>
              <a:gd name="connsiteX6" fmla="*/ 0 w 258235"/>
              <a:gd name="connsiteY6" fmla="*/ 214040 h 640223"/>
              <a:gd name="connsiteX7" fmla="*/ 0 w 258235"/>
              <a:gd name="connsiteY7" fmla="*/ 271496 h 640223"/>
              <a:gd name="connsiteX8" fmla="*/ 58087 w 258235"/>
              <a:gd name="connsiteY8" fmla="*/ 271496 h 640223"/>
              <a:gd name="connsiteX9" fmla="*/ 58087 w 258235"/>
              <a:gd name="connsiteY9" fmla="*/ 640224 h 640223"/>
              <a:gd name="connsiteX10" fmla="*/ 133222 w 258235"/>
              <a:gd name="connsiteY10" fmla="*/ 640224 h 640223"/>
              <a:gd name="connsiteX11" fmla="*/ 133222 w 258235"/>
              <a:gd name="connsiteY11" fmla="*/ 271496 h 640223"/>
              <a:gd name="connsiteX12" fmla="*/ 224141 w 258235"/>
              <a:gd name="connsiteY12" fmla="*/ 271496 h 640223"/>
              <a:gd name="connsiteX13" fmla="*/ 224141 w 258235"/>
              <a:gd name="connsiteY13" fmla="*/ 209621 h 640223"/>
              <a:gd name="connsiteX14" fmla="*/ 133222 w 258235"/>
              <a:gd name="connsiteY14" fmla="*/ 209621 h 640223"/>
              <a:gd name="connsiteX15" fmla="*/ 133222 w 258235"/>
              <a:gd name="connsiteY15" fmla="*/ 143325 h 640223"/>
              <a:gd name="connsiteX16" fmla="*/ 191309 w 258235"/>
              <a:gd name="connsiteY16" fmla="*/ 61877 h 640223"/>
              <a:gd name="connsiteX17" fmla="*/ 239294 w 258235"/>
              <a:gd name="connsiteY17" fmla="*/ 72610 h 640223"/>
              <a:gd name="connsiteX18" fmla="*/ 241188 w 258235"/>
              <a:gd name="connsiteY18" fmla="*/ 73242 h 640223"/>
              <a:gd name="connsiteX19" fmla="*/ 258236 w 258235"/>
              <a:gd name="connsiteY19" fmla="*/ 14523 h 6402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58235" h="640223">
                <a:moveTo>
                  <a:pt x="256972" y="13892"/>
                </a:moveTo>
                <a:cubicBezTo>
                  <a:pt x="246176" y="9403"/>
                  <a:pt x="235000" y="6019"/>
                  <a:pt x="223510" y="3790"/>
                </a:cubicBezTo>
                <a:cubicBezTo>
                  <a:pt x="210819" y="1220"/>
                  <a:pt x="197938" y="-49"/>
                  <a:pt x="184995" y="1"/>
                </a:cubicBezTo>
                <a:cubicBezTo>
                  <a:pt x="142061" y="1"/>
                  <a:pt x="109861" y="12629"/>
                  <a:pt x="89025" y="38516"/>
                </a:cubicBezTo>
                <a:cubicBezTo>
                  <a:pt x="68189" y="64402"/>
                  <a:pt x="58087" y="99129"/>
                  <a:pt x="58087" y="143325"/>
                </a:cubicBezTo>
                <a:lnTo>
                  <a:pt x="58087" y="209621"/>
                </a:lnTo>
                <a:lnTo>
                  <a:pt x="0" y="214040"/>
                </a:lnTo>
                <a:lnTo>
                  <a:pt x="0" y="271496"/>
                </a:lnTo>
                <a:lnTo>
                  <a:pt x="58087" y="271496"/>
                </a:lnTo>
                <a:lnTo>
                  <a:pt x="58087" y="640224"/>
                </a:lnTo>
                <a:lnTo>
                  <a:pt x="133222" y="640224"/>
                </a:lnTo>
                <a:lnTo>
                  <a:pt x="133222" y="271496"/>
                </a:lnTo>
                <a:lnTo>
                  <a:pt x="224141" y="271496"/>
                </a:lnTo>
                <a:lnTo>
                  <a:pt x="224141" y="209621"/>
                </a:lnTo>
                <a:lnTo>
                  <a:pt x="133222" y="209621"/>
                </a:lnTo>
                <a:lnTo>
                  <a:pt x="133222" y="143325"/>
                </a:lnTo>
                <a:cubicBezTo>
                  <a:pt x="133222" y="89026"/>
                  <a:pt x="152163" y="61877"/>
                  <a:pt x="191309" y="61877"/>
                </a:cubicBezTo>
                <a:cubicBezTo>
                  <a:pt x="207851" y="62041"/>
                  <a:pt x="224204" y="65697"/>
                  <a:pt x="239294" y="72610"/>
                </a:cubicBezTo>
                <a:lnTo>
                  <a:pt x="241188" y="73242"/>
                </a:lnTo>
                <a:lnTo>
                  <a:pt x="258236" y="14523"/>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43" name="Frihåndsform: figur 42">
            <a:extLst>
              <a:ext uri="{FF2B5EF4-FFF2-40B4-BE49-F238E27FC236}">
                <a16:creationId xmlns:a16="http://schemas.microsoft.com/office/drawing/2014/main" id="{CB9DE585-829A-34D0-AE07-16E4CC76F427}"/>
              </a:ext>
            </a:extLst>
          </xdr:cNvPr>
          <xdr:cNvSpPr/>
        </xdr:nvSpPr>
        <xdr:spPr>
          <a:xfrm>
            <a:off x="10596459" y="190235"/>
            <a:ext cx="229821" cy="270293"/>
          </a:xfrm>
          <a:custGeom>
            <a:avLst/>
            <a:gdLst>
              <a:gd name="connsiteX0" fmla="*/ 353574 w 401559"/>
              <a:gd name="connsiteY0" fmla="*/ 85237 h 472274"/>
              <a:gd name="connsiteX1" fmla="*/ 401559 w 401559"/>
              <a:gd name="connsiteY1" fmla="*/ 27781 h 472274"/>
              <a:gd name="connsiteX2" fmla="*/ 367465 w 401559"/>
              <a:gd name="connsiteY2" fmla="*/ 0 h 472274"/>
              <a:gd name="connsiteX3" fmla="*/ 323268 w 401559"/>
              <a:gd name="connsiteY3" fmla="*/ 53668 h 472274"/>
              <a:gd name="connsiteX4" fmla="*/ 267075 w 401559"/>
              <a:gd name="connsiteY4" fmla="*/ 21467 h 472274"/>
              <a:gd name="connsiteX5" fmla="*/ 201411 w 401559"/>
              <a:gd name="connsiteY5" fmla="*/ 10102 h 472274"/>
              <a:gd name="connsiteX6" fmla="*/ 61876 w 401559"/>
              <a:gd name="connsiteY6" fmla="*/ 69452 h 472274"/>
              <a:gd name="connsiteX7" fmla="*/ 17679 w 401559"/>
              <a:gd name="connsiteY7" fmla="*/ 140798 h 472274"/>
              <a:gd name="connsiteX8" fmla="*/ 1263 w 401559"/>
              <a:gd name="connsiteY8" fmla="*/ 236768 h 472274"/>
              <a:gd name="connsiteX9" fmla="*/ 13891 w 401559"/>
              <a:gd name="connsiteY9" fmla="*/ 322005 h 472274"/>
              <a:gd name="connsiteX10" fmla="*/ 47985 w 401559"/>
              <a:gd name="connsiteY10" fmla="*/ 387038 h 472274"/>
              <a:gd name="connsiteX11" fmla="*/ 0 w 401559"/>
              <a:gd name="connsiteY11" fmla="*/ 444493 h 472274"/>
              <a:gd name="connsiteX12" fmla="*/ 35357 w 401559"/>
              <a:gd name="connsiteY12" fmla="*/ 472274 h 472274"/>
              <a:gd name="connsiteX13" fmla="*/ 78292 w 401559"/>
              <a:gd name="connsiteY13" fmla="*/ 419238 h 472274"/>
              <a:gd name="connsiteX14" fmla="*/ 200149 w 401559"/>
              <a:gd name="connsiteY14" fmla="*/ 461541 h 472274"/>
              <a:gd name="connsiteX15" fmla="*/ 275915 w 401559"/>
              <a:gd name="connsiteY15" fmla="*/ 446388 h 472274"/>
              <a:gd name="connsiteX16" fmla="*/ 339684 w 401559"/>
              <a:gd name="connsiteY16" fmla="*/ 402191 h 472274"/>
              <a:gd name="connsiteX17" fmla="*/ 383881 w 401559"/>
              <a:gd name="connsiteY17" fmla="*/ 331476 h 472274"/>
              <a:gd name="connsiteX18" fmla="*/ 400297 w 401559"/>
              <a:gd name="connsiteY18" fmla="*/ 236137 h 472274"/>
              <a:gd name="connsiteX19" fmla="*/ 387669 w 401559"/>
              <a:gd name="connsiteY19" fmla="*/ 149638 h 472274"/>
              <a:gd name="connsiteX20" fmla="*/ 353574 w 401559"/>
              <a:gd name="connsiteY20" fmla="*/ 85237 h 472274"/>
              <a:gd name="connsiteX21" fmla="*/ 201411 w 401559"/>
              <a:gd name="connsiteY21" fmla="*/ 71978 h 472274"/>
              <a:gd name="connsiteX22" fmla="*/ 280965 w 401559"/>
              <a:gd name="connsiteY22" fmla="*/ 105441 h 472274"/>
              <a:gd name="connsiteX23" fmla="*/ 95339 w 401559"/>
              <a:gd name="connsiteY23" fmla="*/ 330213 h 472274"/>
              <a:gd name="connsiteX24" fmla="*/ 76397 w 401559"/>
              <a:gd name="connsiteY24" fmla="*/ 233612 h 472274"/>
              <a:gd name="connsiteX25" fmla="*/ 85868 w 401559"/>
              <a:gd name="connsiteY25" fmla="*/ 167948 h 472274"/>
              <a:gd name="connsiteX26" fmla="*/ 111755 w 401559"/>
              <a:gd name="connsiteY26" fmla="*/ 116806 h 472274"/>
              <a:gd name="connsiteX27" fmla="*/ 151532 w 401559"/>
              <a:gd name="connsiteY27" fmla="*/ 83974 h 472274"/>
              <a:gd name="connsiteX28" fmla="*/ 201411 w 401559"/>
              <a:gd name="connsiteY28" fmla="*/ 71978 h 472274"/>
              <a:gd name="connsiteX29" fmla="*/ 201411 w 401559"/>
              <a:gd name="connsiteY29" fmla="*/ 401559 h 472274"/>
              <a:gd name="connsiteX30" fmla="*/ 121857 w 401559"/>
              <a:gd name="connsiteY30" fmla="*/ 368727 h 472274"/>
              <a:gd name="connsiteX31" fmla="*/ 306852 w 401559"/>
              <a:gd name="connsiteY31" fmla="*/ 142692 h 472274"/>
              <a:gd name="connsiteX32" fmla="*/ 326425 w 401559"/>
              <a:gd name="connsiteY32" fmla="*/ 239925 h 472274"/>
              <a:gd name="connsiteX33" fmla="*/ 316955 w 401559"/>
              <a:gd name="connsiteY33" fmla="*/ 305589 h 472274"/>
              <a:gd name="connsiteX34" fmla="*/ 291067 w 401559"/>
              <a:gd name="connsiteY34" fmla="*/ 356731 h 472274"/>
              <a:gd name="connsiteX35" fmla="*/ 251291 w 401559"/>
              <a:gd name="connsiteY35" fmla="*/ 389563 h 472274"/>
              <a:gd name="connsiteX36" fmla="*/ 201411 w 401559"/>
              <a:gd name="connsiteY36" fmla="*/ 401559 h 4722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01559" h="472274">
                <a:moveTo>
                  <a:pt x="353574" y="85237"/>
                </a:moveTo>
                <a:lnTo>
                  <a:pt x="401559" y="27781"/>
                </a:lnTo>
                <a:lnTo>
                  <a:pt x="367465" y="0"/>
                </a:lnTo>
                <a:lnTo>
                  <a:pt x="323268" y="53668"/>
                </a:lnTo>
                <a:cubicBezTo>
                  <a:pt x="306726" y="39493"/>
                  <a:pt x="287658" y="28570"/>
                  <a:pt x="267075" y="21467"/>
                </a:cubicBezTo>
                <a:cubicBezTo>
                  <a:pt x="245987" y="13972"/>
                  <a:pt x="223762" y="10134"/>
                  <a:pt x="201411" y="10102"/>
                </a:cubicBezTo>
                <a:cubicBezTo>
                  <a:pt x="148691" y="9761"/>
                  <a:pt x="98180" y="31241"/>
                  <a:pt x="61876" y="69452"/>
                </a:cubicBezTo>
                <a:cubicBezTo>
                  <a:pt x="42934" y="90338"/>
                  <a:pt x="27907" y="114520"/>
                  <a:pt x="17679" y="140798"/>
                </a:cubicBezTo>
                <a:cubicBezTo>
                  <a:pt x="6314" y="171502"/>
                  <a:pt x="758" y="204038"/>
                  <a:pt x="1263" y="236768"/>
                </a:cubicBezTo>
                <a:cubicBezTo>
                  <a:pt x="884" y="265673"/>
                  <a:pt x="5178" y="294445"/>
                  <a:pt x="13891" y="322005"/>
                </a:cubicBezTo>
                <a:cubicBezTo>
                  <a:pt x="21530" y="345442"/>
                  <a:pt x="33084" y="367427"/>
                  <a:pt x="47985" y="387038"/>
                </a:cubicBezTo>
                <a:lnTo>
                  <a:pt x="0" y="444493"/>
                </a:lnTo>
                <a:lnTo>
                  <a:pt x="35357" y="472274"/>
                </a:lnTo>
                <a:lnTo>
                  <a:pt x="78292" y="419238"/>
                </a:lnTo>
                <a:cubicBezTo>
                  <a:pt x="112702" y="447164"/>
                  <a:pt x="155826" y="462128"/>
                  <a:pt x="200149" y="461541"/>
                </a:cubicBezTo>
                <a:cubicBezTo>
                  <a:pt x="226162" y="461642"/>
                  <a:pt x="251922" y="456490"/>
                  <a:pt x="275915" y="446388"/>
                </a:cubicBezTo>
                <a:cubicBezTo>
                  <a:pt x="300096" y="436355"/>
                  <a:pt x="321816" y="421284"/>
                  <a:pt x="339684" y="402191"/>
                </a:cubicBezTo>
                <a:cubicBezTo>
                  <a:pt x="358752" y="381639"/>
                  <a:pt x="373779" y="357640"/>
                  <a:pt x="383881" y="331476"/>
                </a:cubicBezTo>
                <a:cubicBezTo>
                  <a:pt x="395183" y="300974"/>
                  <a:pt x="400739" y="268653"/>
                  <a:pt x="400297" y="236137"/>
                </a:cubicBezTo>
                <a:cubicBezTo>
                  <a:pt x="400550" y="206828"/>
                  <a:pt x="396256" y="177652"/>
                  <a:pt x="387669" y="149638"/>
                </a:cubicBezTo>
                <a:cubicBezTo>
                  <a:pt x="380030" y="126396"/>
                  <a:pt x="368475" y="104620"/>
                  <a:pt x="353574" y="85237"/>
                </a:cubicBezTo>
                <a:close/>
                <a:moveTo>
                  <a:pt x="201411" y="71978"/>
                </a:moveTo>
                <a:cubicBezTo>
                  <a:pt x="231465" y="71321"/>
                  <a:pt x="260382" y="83488"/>
                  <a:pt x="280965" y="105441"/>
                </a:cubicBezTo>
                <a:lnTo>
                  <a:pt x="95339" y="330213"/>
                </a:lnTo>
                <a:cubicBezTo>
                  <a:pt x="81891" y="299825"/>
                  <a:pt x="75451" y="266822"/>
                  <a:pt x="76397" y="233612"/>
                </a:cubicBezTo>
                <a:cubicBezTo>
                  <a:pt x="76145" y="211362"/>
                  <a:pt x="79302" y="189213"/>
                  <a:pt x="85868" y="167948"/>
                </a:cubicBezTo>
                <a:cubicBezTo>
                  <a:pt x="91362" y="149499"/>
                  <a:pt x="100137" y="132180"/>
                  <a:pt x="111755" y="116806"/>
                </a:cubicBezTo>
                <a:cubicBezTo>
                  <a:pt x="122236" y="102896"/>
                  <a:pt x="135874" y="91651"/>
                  <a:pt x="151532" y="83974"/>
                </a:cubicBezTo>
                <a:cubicBezTo>
                  <a:pt x="166875" y="75797"/>
                  <a:pt x="184048" y="71675"/>
                  <a:pt x="201411" y="71978"/>
                </a:cubicBezTo>
                <a:close/>
                <a:moveTo>
                  <a:pt x="201411" y="401559"/>
                </a:moveTo>
                <a:cubicBezTo>
                  <a:pt x="171547" y="401793"/>
                  <a:pt x="142882" y="389954"/>
                  <a:pt x="121857" y="368727"/>
                </a:cubicBezTo>
                <a:lnTo>
                  <a:pt x="306852" y="142692"/>
                </a:lnTo>
                <a:cubicBezTo>
                  <a:pt x="320743" y="173182"/>
                  <a:pt x="327435" y="206443"/>
                  <a:pt x="326425" y="239925"/>
                </a:cubicBezTo>
                <a:cubicBezTo>
                  <a:pt x="326677" y="262175"/>
                  <a:pt x="323520" y="284324"/>
                  <a:pt x="316955" y="305589"/>
                </a:cubicBezTo>
                <a:cubicBezTo>
                  <a:pt x="311146" y="323931"/>
                  <a:pt x="302432" y="341206"/>
                  <a:pt x="291067" y="356731"/>
                </a:cubicBezTo>
                <a:cubicBezTo>
                  <a:pt x="280271" y="370363"/>
                  <a:pt x="266696" y="381551"/>
                  <a:pt x="251291" y="389563"/>
                </a:cubicBezTo>
                <a:cubicBezTo>
                  <a:pt x="235821" y="397310"/>
                  <a:pt x="218711" y="401414"/>
                  <a:pt x="201411" y="401559"/>
                </a:cubicBez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grp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88900</xdr:rowOff>
    </xdr:from>
    <xdr:to>
      <xdr:col>1</xdr:col>
      <xdr:colOff>358691</xdr:colOff>
      <xdr:row>0</xdr:row>
      <xdr:rowOff>412900</xdr:rowOff>
    </xdr:to>
    <xdr:sp macro="" textlink="">
      <xdr:nvSpPr>
        <xdr:cNvPr id="17" name="Frihåndsform: figur 16" descr="ikoner">
          <a:hlinkClick xmlns:r="http://schemas.openxmlformats.org/officeDocument/2006/relationships" r:id="rId1"/>
          <a:extLst>
            <a:ext uri="{FF2B5EF4-FFF2-40B4-BE49-F238E27FC236}">
              <a16:creationId xmlns:a16="http://schemas.microsoft.com/office/drawing/2014/main" id="{98054EBD-9892-4E21-8617-579CC502E965}"/>
            </a:ext>
          </a:extLst>
        </xdr:cNvPr>
        <xdr:cNvSpPr>
          <a:spLocks noChangeAspect="1"/>
        </xdr:cNvSpPr>
      </xdr:nvSpPr>
      <xdr:spPr>
        <a:xfrm>
          <a:off x="184150" y="88900"/>
          <a:ext cx="358691" cy="324000"/>
        </a:xfrm>
        <a:custGeom>
          <a:avLst/>
          <a:gdLst>
            <a:gd name="connsiteX0" fmla="*/ 464015 w 467019"/>
            <a:gd name="connsiteY0" fmla="*/ 238901 h 421851"/>
            <a:gd name="connsiteX1" fmla="*/ 257851 w 467019"/>
            <a:gd name="connsiteY1" fmla="*/ 11007 h 421851"/>
            <a:gd name="connsiteX2" fmla="*/ 233510 w 467019"/>
            <a:gd name="connsiteY2" fmla="*/ 0 h 421851"/>
            <a:gd name="connsiteX3" fmla="*/ 209168 w 467019"/>
            <a:gd name="connsiteY3" fmla="*/ 11007 h 421851"/>
            <a:gd name="connsiteX4" fmla="*/ 3005 w 467019"/>
            <a:gd name="connsiteY4" fmla="*/ 238901 h 421851"/>
            <a:gd name="connsiteX5" fmla="*/ 3851 w 467019"/>
            <a:gd name="connsiteY5" fmla="*/ 255411 h 421851"/>
            <a:gd name="connsiteX6" fmla="*/ 11683 w 467019"/>
            <a:gd name="connsiteY6" fmla="*/ 258445 h 421851"/>
            <a:gd name="connsiteX7" fmla="*/ 20361 w 467019"/>
            <a:gd name="connsiteY7" fmla="*/ 254564 h 421851"/>
            <a:gd name="connsiteX8" fmla="*/ 70103 w 467019"/>
            <a:gd name="connsiteY8" fmla="*/ 199602 h 421851"/>
            <a:gd name="connsiteX9" fmla="*/ 70103 w 467019"/>
            <a:gd name="connsiteY9" fmla="*/ 386856 h 421851"/>
            <a:gd name="connsiteX10" fmla="*/ 105098 w 467019"/>
            <a:gd name="connsiteY10" fmla="*/ 421852 h 421851"/>
            <a:gd name="connsiteX11" fmla="*/ 361921 w 467019"/>
            <a:gd name="connsiteY11" fmla="*/ 421852 h 421851"/>
            <a:gd name="connsiteX12" fmla="*/ 396916 w 467019"/>
            <a:gd name="connsiteY12" fmla="*/ 386856 h 421851"/>
            <a:gd name="connsiteX13" fmla="*/ 396916 w 467019"/>
            <a:gd name="connsiteY13" fmla="*/ 199602 h 421851"/>
            <a:gd name="connsiteX14" fmla="*/ 446658 w 467019"/>
            <a:gd name="connsiteY14" fmla="*/ 254564 h 421851"/>
            <a:gd name="connsiteX15" fmla="*/ 463168 w 467019"/>
            <a:gd name="connsiteY15" fmla="*/ 255411 h 421851"/>
            <a:gd name="connsiteX16" fmla="*/ 464015 w 467019"/>
            <a:gd name="connsiteY16" fmla="*/ 238901 h 421851"/>
            <a:gd name="connsiteX17" fmla="*/ 464015 w 467019"/>
            <a:gd name="connsiteY17" fmla="*/ 238901 h 421851"/>
            <a:gd name="connsiteX18" fmla="*/ 280217 w 467019"/>
            <a:gd name="connsiteY18" fmla="*/ 398498 h 421851"/>
            <a:gd name="connsiteX19" fmla="*/ 186802 w 467019"/>
            <a:gd name="connsiteY19" fmla="*/ 398498 h 421851"/>
            <a:gd name="connsiteX20" fmla="*/ 186802 w 467019"/>
            <a:gd name="connsiteY20" fmla="*/ 293441 h 421851"/>
            <a:gd name="connsiteX21" fmla="*/ 198444 w 467019"/>
            <a:gd name="connsiteY21" fmla="*/ 281799 h 421851"/>
            <a:gd name="connsiteX22" fmla="*/ 268505 w 467019"/>
            <a:gd name="connsiteY22" fmla="*/ 281799 h 421851"/>
            <a:gd name="connsiteX23" fmla="*/ 280147 w 467019"/>
            <a:gd name="connsiteY23" fmla="*/ 293441 h 421851"/>
            <a:gd name="connsiteX24" fmla="*/ 280147 w 467019"/>
            <a:gd name="connsiteY24" fmla="*/ 398498 h 421851"/>
            <a:gd name="connsiteX25" fmla="*/ 373633 w 467019"/>
            <a:gd name="connsiteY25" fmla="*/ 386786 h 421851"/>
            <a:gd name="connsiteX26" fmla="*/ 361921 w 467019"/>
            <a:gd name="connsiteY26" fmla="*/ 398498 h 421851"/>
            <a:gd name="connsiteX27" fmla="*/ 303571 w 467019"/>
            <a:gd name="connsiteY27" fmla="*/ 398498 h 421851"/>
            <a:gd name="connsiteX28" fmla="*/ 303571 w 467019"/>
            <a:gd name="connsiteY28" fmla="*/ 293441 h 421851"/>
            <a:gd name="connsiteX29" fmla="*/ 268576 w 467019"/>
            <a:gd name="connsiteY29" fmla="*/ 258445 h 421851"/>
            <a:gd name="connsiteX30" fmla="*/ 198514 w 467019"/>
            <a:gd name="connsiteY30" fmla="*/ 258445 h 421851"/>
            <a:gd name="connsiteX31" fmla="*/ 163519 w 467019"/>
            <a:gd name="connsiteY31" fmla="*/ 293441 h 421851"/>
            <a:gd name="connsiteX32" fmla="*/ 163519 w 467019"/>
            <a:gd name="connsiteY32" fmla="*/ 398498 h 421851"/>
            <a:gd name="connsiteX33" fmla="*/ 105028 w 467019"/>
            <a:gd name="connsiteY33" fmla="*/ 398498 h 421851"/>
            <a:gd name="connsiteX34" fmla="*/ 93386 w 467019"/>
            <a:gd name="connsiteY34" fmla="*/ 386786 h 421851"/>
            <a:gd name="connsiteX35" fmla="*/ 93386 w 467019"/>
            <a:gd name="connsiteY35" fmla="*/ 173778 h 421851"/>
            <a:gd name="connsiteX36" fmla="*/ 226454 w 467019"/>
            <a:gd name="connsiteY36" fmla="*/ 26670 h 421851"/>
            <a:gd name="connsiteX37" fmla="*/ 233439 w 467019"/>
            <a:gd name="connsiteY37" fmla="*/ 23354 h 421851"/>
            <a:gd name="connsiteX38" fmla="*/ 240424 w 467019"/>
            <a:gd name="connsiteY38" fmla="*/ 26670 h 421851"/>
            <a:gd name="connsiteX39" fmla="*/ 373562 w 467019"/>
            <a:gd name="connsiteY39" fmla="*/ 173778 h 421851"/>
            <a:gd name="connsiteX40" fmla="*/ 373562 w 467019"/>
            <a:gd name="connsiteY40" fmla="*/ 386786 h 4218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467019" h="421851">
              <a:moveTo>
                <a:pt x="464015" y="238901"/>
              </a:moveTo>
              <a:lnTo>
                <a:pt x="257851" y="11007"/>
              </a:lnTo>
              <a:cubicBezTo>
                <a:pt x="251431" y="3951"/>
                <a:pt x="242823" y="0"/>
                <a:pt x="233510" y="0"/>
              </a:cubicBezTo>
              <a:cubicBezTo>
                <a:pt x="224196" y="0"/>
                <a:pt x="215589" y="3881"/>
                <a:pt x="209168" y="11007"/>
              </a:cubicBezTo>
              <a:lnTo>
                <a:pt x="3005" y="238901"/>
              </a:lnTo>
              <a:cubicBezTo>
                <a:pt x="-1299" y="243699"/>
                <a:pt x="-947" y="251037"/>
                <a:pt x="3851" y="255411"/>
              </a:cubicBezTo>
              <a:cubicBezTo>
                <a:pt x="6109" y="257457"/>
                <a:pt x="8861" y="258445"/>
                <a:pt x="11683" y="258445"/>
              </a:cubicBezTo>
              <a:cubicBezTo>
                <a:pt x="14858" y="258445"/>
                <a:pt x="18033" y="257175"/>
                <a:pt x="20361" y="254564"/>
              </a:cubicBezTo>
              <a:lnTo>
                <a:pt x="70103" y="199602"/>
              </a:lnTo>
              <a:lnTo>
                <a:pt x="70103" y="386856"/>
              </a:lnTo>
              <a:cubicBezTo>
                <a:pt x="70103" y="406188"/>
                <a:pt x="85837" y="421852"/>
                <a:pt x="105098" y="421852"/>
              </a:cubicBezTo>
              <a:lnTo>
                <a:pt x="361921" y="421852"/>
              </a:lnTo>
              <a:cubicBezTo>
                <a:pt x="381253" y="421852"/>
                <a:pt x="396916" y="406118"/>
                <a:pt x="396916" y="386856"/>
              </a:cubicBezTo>
              <a:lnTo>
                <a:pt x="396916" y="199602"/>
              </a:lnTo>
              <a:lnTo>
                <a:pt x="446658" y="254564"/>
              </a:lnTo>
              <a:cubicBezTo>
                <a:pt x="450962" y="259362"/>
                <a:pt x="458370" y="259715"/>
                <a:pt x="463168" y="255411"/>
              </a:cubicBezTo>
              <a:cubicBezTo>
                <a:pt x="467966" y="251037"/>
                <a:pt x="468319" y="243699"/>
                <a:pt x="464015" y="238901"/>
              </a:cubicBezTo>
              <a:lnTo>
                <a:pt x="464015" y="238901"/>
              </a:lnTo>
              <a:close/>
              <a:moveTo>
                <a:pt x="280217" y="398498"/>
              </a:moveTo>
              <a:lnTo>
                <a:pt x="186802" y="398498"/>
              </a:lnTo>
              <a:lnTo>
                <a:pt x="186802" y="293441"/>
              </a:lnTo>
              <a:cubicBezTo>
                <a:pt x="186802" y="287020"/>
                <a:pt x="192023" y="281799"/>
                <a:pt x="198444" y="281799"/>
              </a:cubicBezTo>
              <a:lnTo>
                <a:pt x="268505" y="281799"/>
              </a:lnTo>
              <a:cubicBezTo>
                <a:pt x="274926" y="281799"/>
                <a:pt x="280147" y="287020"/>
                <a:pt x="280147" y="293441"/>
              </a:cubicBezTo>
              <a:lnTo>
                <a:pt x="280147" y="398498"/>
              </a:lnTo>
              <a:close/>
              <a:moveTo>
                <a:pt x="373633" y="386786"/>
              </a:moveTo>
              <a:cubicBezTo>
                <a:pt x="373633" y="393206"/>
                <a:pt x="368412" y="398498"/>
                <a:pt x="361921" y="398498"/>
              </a:cubicBezTo>
              <a:lnTo>
                <a:pt x="303571" y="398498"/>
              </a:lnTo>
              <a:lnTo>
                <a:pt x="303571" y="293441"/>
              </a:lnTo>
              <a:cubicBezTo>
                <a:pt x="303571" y="274108"/>
                <a:pt x="287837" y="258445"/>
                <a:pt x="268576" y="258445"/>
              </a:cubicBezTo>
              <a:lnTo>
                <a:pt x="198514" y="258445"/>
              </a:lnTo>
              <a:cubicBezTo>
                <a:pt x="179182" y="258445"/>
                <a:pt x="163519" y="274179"/>
                <a:pt x="163519" y="293441"/>
              </a:cubicBezTo>
              <a:lnTo>
                <a:pt x="163519" y="398498"/>
              </a:lnTo>
              <a:lnTo>
                <a:pt x="105028" y="398498"/>
              </a:lnTo>
              <a:cubicBezTo>
                <a:pt x="98607" y="398498"/>
                <a:pt x="93386" y="393277"/>
                <a:pt x="93386" y="386786"/>
              </a:cubicBezTo>
              <a:lnTo>
                <a:pt x="93386" y="173778"/>
              </a:lnTo>
              <a:lnTo>
                <a:pt x="226454" y="26670"/>
              </a:lnTo>
              <a:cubicBezTo>
                <a:pt x="228359" y="24553"/>
                <a:pt x="230899" y="23354"/>
                <a:pt x="233439" y="23354"/>
              </a:cubicBezTo>
              <a:cubicBezTo>
                <a:pt x="235979" y="23354"/>
                <a:pt x="238519" y="24553"/>
                <a:pt x="240424" y="26670"/>
              </a:cubicBezTo>
              <a:lnTo>
                <a:pt x="373562" y="173778"/>
              </a:lnTo>
              <a:lnTo>
                <a:pt x="373562" y="386786"/>
              </a:lnTo>
              <a:close/>
            </a:path>
          </a:pathLst>
        </a:custGeom>
        <a:solidFill>
          <a:schemeClr val="bg1"/>
        </a:solidFill>
        <a:ln w="7051"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clientData fPrintsWithSheet="0"/>
  </xdr:twoCellAnchor>
  <xdr:twoCellAnchor editAs="absolute">
    <xdr:from>
      <xdr:col>1</xdr:col>
      <xdr:colOff>561974</xdr:colOff>
      <xdr:row>0</xdr:row>
      <xdr:rowOff>107950</xdr:rowOff>
    </xdr:from>
    <xdr:to>
      <xdr:col>1</xdr:col>
      <xdr:colOff>1589884</xdr:colOff>
      <xdr:row>0</xdr:row>
      <xdr:rowOff>377639</xdr:rowOff>
    </xdr:to>
    <xdr:sp macro="" textlink="">
      <xdr:nvSpPr>
        <xdr:cNvPr id="18" name="TekstSylinder 17">
          <a:hlinkClick xmlns:r="http://schemas.openxmlformats.org/officeDocument/2006/relationships" r:id="rId2"/>
          <a:extLst>
            <a:ext uri="{FF2B5EF4-FFF2-40B4-BE49-F238E27FC236}">
              <a16:creationId xmlns:a16="http://schemas.microsoft.com/office/drawing/2014/main" id="{80B40AE5-7C7F-4197-838D-1BA45A23753B}"/>
            </a:ext>
          </a:extLst>
        </xdr:cNvPr>
        <xdr:cNvSpPr txBox="1"/>
      </xdr:nvSpPr>
      <xdr:spPr>
        <a:xfrm>
          <a:off x="746124" y="107950"/>
          <a:ext cx="1027910" cy="2696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b-NO" sz="1100">
              <a:solidFill>
                <a:schemeClr val="bg1"/>
              </a:solidFill>
              <a:latin typeface="Source Sans Pro" panose="020B0503030403020204" pitchFamily="34" charset="0"/>
              <a:ea typeface="Source Sans Pro" panose="020B0503030403020204" pitchFamily="34" charset="0"/>
            </a:rPr>
            <a:t>Klima og miljø</a:t>
          </a:r>
        </a:p>
      </xdr:txBody>
    </xdr:sp>
    <xdr:clientData fPrintsWithSheet="0"/>
  </xdr:twoCellAnchor>
  <xdr:twoCellAnchor editAs="absolute">
    <xdr:from>
      <xdr:col>1</xdr:col>
      <xdr:colOff>1707472</xdr:colOff>
      <xdr:row>0</xdr:row>
      <xdr:rowOff>107950</xdr:rowOff>
    </xdr:from>
    <xdr:to>
      <xdr:col>1</xdr:col>
      <xdr:colOff>2849865</xdr:colOff>
      <xdr:row>0</xdr:row>
      <xdr:rowOff>377639</xdr:rowOff>
    </xdr:to>
    <xdr:sp macro="" textlink="">
      <xdr:nvSpPr>
        <xdr:cNvPr id="19" name="TekstSylinder 18">
          <a:hlinkClick xmlns:r="http://schemas.openxmlformats.org/officeDocument/2006/relationships" r:id="rId3"/>
          <a:extLst>
            <a:ext uri="{FF2B5EF4-FFF2-40B4-BE49-F238E27FC236}">
              <a16:creationId xmlns:a16="http://schemas.microsoft.com/office/drawing/2014/main" id="{23E449CC-308E-4788-A811-95D7B758EB9E}"/>
            </a:ext>
          </a:extLst>
        </xdr:cNvPr>
        <xdr:cNvSpPr txBox="1"/>
      </xdr:nvSpPr>
      <xdr:spPr>
        <a:xfrm>
          <a:off x="1891622" y="107950"/>
          <a:ext cx="1142393" cy="2696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b-NO" sz="1100">
              <a:solidFill>
                <a:schemeClr val="bg1"/>
              </a:solidFill>
              <a:latin typeface="Source Sans Pro" panose="020B0503030403020204" pitchFamily="34" charset="0"/>
              <a:ea typeface="Source Sans Pro" panose="020B0503030403020204" pitchFamily="34" charset="0"/>
            </a:rPr>
            <a:t>Sosial bærekraft</a:t>
          </a:r>
        </a:p>
      </xdr:txBody>
    </xdr:sp>
    <xdr:clientData fPrintsWithSheet="0"/>
  </xdr:twoCellAnchor>
  <xdr:twoCellAnchor editAs="absolute">
    <xdr:from>
      <xdr:col>1</xdr:col>
      <xdr:colOff>2970628</xdr:colOff>
      <xdr:row>0</xdr:row>
      <xdr:rowOff>107950</xdr:rowOff>
    </xdr:from>
    <xdr:to>
      <xdr:col>4</xdr:col>
      <xdr:colOff>512502</xdr:colOff>
      <xdr:row>0</xdr:row>
      <xdr:rowOff>377639</xdr:rowOff>
    </xdr:to>
    <xdr:sp macro="" textlink="">
      <xdr:nvSpPr>
        <xdr:cNvPr id="20" name="TekstSylinder 19">
          <a:hlinkClick xmlns:r="http://schemas.openxmlformats.org/officeDocument/2006/relationships" r:id="rId4"/>
          <a:extLst>
            <a:ext uri="{FF2B5EF4-FFF2-40B4-BE49-F238E27FC236}">
              <a16:creationId xmlns:a16="http://schemas.microsoft.com/office/drawing/2014/main" id="{1B50E08D-C480-4F38-8887-BE536E592DB0}"/>
            </a:ext>
          </a:extLst>
        </xdr:cNvPr>
        <xdr:cNvSpPr txBox="1"/>
      </xdr:nvSpPr>
      <xdr:spPr>
        <a:xfrm>
          <a:off x="3154778" y="107950"/>
          <a:ext cx="1936074" cy="2696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b-NO" sz="1100">
              <a:solidFill>
                <a:schemeClr val="bg1"/>
              </a:solidFill>
              <a:latin typeface="Source Sans Pro" panose="020B0503030403020204" pitchFamily="34" charset="0"/>
              <a:ea typeface="Source Sans Pro" panose="020B0503030403020204" pitchFamily="34" charset="0"/>
            </a:rPr>
            <a:t>Styring og virksomhetsstyring</a:t>
          </a:r>
        </a:p>
      </xdr:txBody>
    </xdr:sp>
    <xdr:clientData fPrintsWithSheet="0"/>
  </xdr:twoCellAnchor>
  <xdr:twoCellAnchor editAs="absolute">
    <xdr:from>
      <xdr:col>4</xdr:col>
      <xdr:colOff>633265</xdr:colOff>
      <xdr:row>0</xdr:row>
      <xdr:rowOff>107950</xdr:rowOff>
    </xdr:from>
    <xdr:to>
      <xdr:col>4</xdr:col>
      <xdr:colOff>1739786</xdr:colOff>
      <xdr:row>0</xdr:row>
      <xdr:rowOff>377639</xdr:rowOff>
    </xdr:to>
    <xdr:sp macro="" textlink="">
      <xdr:nvSpPr>
        <xdr:cNvPr id="21" name="TekstSylinder 20">
          <a:hlinkClick xmlns:r="http://schemas.openxmlformats.org/officeDocument/2006/relationships" r:id="rId5"/>
          <a:extLst>
            <a:ext uri="{FF2B5EF4-FFF2-40B4-BE49-F238E27FC236}">
              <a16:creationId xmlns:a16="http://schemas.microsoft.com/office/drawing/2014/main" id="{3B97CA4C-AB1A-4959-A339-1762B6D1334A}"/>
            </a:ext>
          </a:extLst>
        </xdr:cNvPr>
        <xdr:cNvSpPr txBox="1"/>
      </xdr:nvSpPr>
      <xdr:spPr>
        <a:xfrm>
          <a:off x="5211615" y="107950"/>
          <a:ext cx="1106521" cy="2696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b-NO" sz="1100">
              <a:solidFill>
                <a:schemeClr val="bg1"/>
              </a:solidFill>
              <a:latin typeface="Source Sans Pro" panose="020B0503030403020204" pitchFamily="34" charset="0"/>
              <a:ea typeface="Source Sans Pro" panose="020B0503030403020204" pitchFamily="34" charset="0"/>
            </a:rPr>
            <a:t>Oppsummering</a:t>
          </a:r>
        </a:p>
      </xdr:txBody>
    </xdr:sp>
    <xdr:clientData fPrintsWithSheet="0"/>
  </xdr:twoCellAnchor>
  <xdr:twoCellAnchor editAs="absolute">
    <xdr:from>
      <xdr:col>4</xdr:col>
      <xdr:colOff>1863724</xdr:colOff>
      <xdr:row>0</xdr:row>
      <xdr:rowOff>107950</xdr:rowOff>
    </xdr:from>
    <xdr:to>
      <xdr:col>4</xdr:col>
      <xdr:colOff>2592288</xdr:colOff>
      <xdr:row>0</xdr:row>
      <xdr:rowOff>377639</xdr:rowOff>
    </xdr:to>
    <xdr:sp macro="" textlink="">
      <xdr:nvSpPr>
        <xdr:cNvPr id="22" name="TekstSylinder 21">
          <a:hlinkClick xmlns:r="http://schemas.openxmlformats.org/officeDocument/2006/relationships" r:id="rId6"/>
          <a:extLst>
            <a:ext uri="{FF2B5EF4-FFF2-40B4-BE49-F238E27FC236}">
              <a16:creationId xmlns:a16="http://schemas.microsoft.com/office/drawing/2014/main" id="{82F19F50-A607-42B3-BFF8-A9838E1B9A5B}"/>
            </a:ext>
          </a:extLst>
        </xdr:cNvPr>
        <xdr:cNvSpPr txBox="1"/>
      </xdr:nvSpPr>
      <xdr:spPr>
        <a:xfrm>
          <a:off x="6442074" y="107950"/>
          <a:ext cx="728564" cy="2696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b-NO" sz="1100">
              <a:solidFill>
                <a:schemeClr val="bg1"/>
              </a:solidFill>
              <a:latin typeface="Source Sans Pro" panose="020B0503030403020204" pitchFamily="34" charset="0"/>
              <a:ea typeface="Source Sans Pro" panose="020B0503030403020204" pitchFamily="34" charset="0"/>
            </a:rPr>
            <a:t>Heatmap</a:t>
          </a:r>
        </a:p>
      </xdr:txBody>
    </xdr:sp>
    <xdr:clientData fPrintsWithSheet="0"/>
  </xdr:twoCellAnchor>
  <xdr:twoCellAnchor>
    <xdr:from>
      <xdr:col>9</xdr:col>
      <xdr:colOff>120649</xdr:colOff>
      <xdr:row>0</xdr:row>
      <xdr:rowOff>120650</xdr:rowOff>
    </xdr:from>
    <xdr:to>
      <xdr:col>10</xdr:col>
      <xdr:colOff>223012</xdr:colOff>
      <xdr:row>0</xdr:row>
      <xdr:rowOff>408650</xdr:rowOff>
    </xdr:to>
    <xdr:grpSp>
      <xdr:nvGrpSpPr>
        <xdr:cNvPr id="23" name="Gruppe 22">
          <a:extLst>
            <a:ext uri="{FF2B5EF4-FFF2-40B4-BE49-F238E27FC236}">
              <a16:creationId xmlns:a16="http://schemas.microsoft.com/office/drawing/2014/main" id="{3E061CC3-588F-4E9B-8703-A27D95B47C94}"/>
            </a:ext>
          </a:extLst>
        </xdr:cNvPr>
        <xdr:cNvGrpSpPr>
          <a:grpSpLocks noChangeAspect="1"/>
        </xdr:cNvGrpSpPr>
      </xdr:nvGrpSpPr>
      <xdr:grpSpPr>
        <a:xfrm>
          <a:off x="11874499" y="120650"/>
          <a:ext cx="902463" cy="288000"/>
          <a:chOff x="9404350" y="82550"/>
          <a:chExt cx="1421930" cy="377978"/>
        </a:xfrm>
      </xdr:grpSpPr>
      <xdr:sp macro="" textlink="">
        <xdr:nvSpPr>
          <xdr:cNvPr id="24" name="Frihåndsform: figur 23">
            <a:extLst>
              <a:ext uri="{FF2B5EF4-FFF2-40B4-BE49-F238E27FC236}">
                <a16:creationId xmlns:a16="http://schemas.microsoft.com/office/drawing/2014/main" id="{327715B3-62BD-755E-605E-FBB5E68AA723}"/>
              </a:ext>
            </a:extLst>
          </xdr:cNvPr>
          <xdr:cNvSpPr/>
        </xdr:nvSpPr>
        <xdr:spPr>
          <a:xfrm>
            <a:off x="9814126" y="89417"/>
            <a:ext cx="307151" cy="102263"/>
          </a:xfrm>
          <a:custGeom>
            <a:avLst/>
            <a:gdLst>
              <a:gd name="connsiteX0" fmla="*/ 0 w 536675"/>
              <a:gd name="connsiteY0" fmla="*/ 0 h 178681"/>
              <a:gd name="connsiteX1" fmla="*/ 536675 w 536675"/>
              <a:gd name="connsiteY1" fmla="*/ 0 h 178681"/>
              <a:gd name="connsiteX2" fmla="*/ 536675 w 536675"/>
              <a:gd name="connsiteY2" fmla="*/ 178681 h 178681"/>
              <a:gd name="connsiteX3" fmla="*/ 0 w 536675"/>
              <a:gd name="connsiteY3" fmla="*/ 178681 h 178681"/>
            </a:gdLst>
            <a:ahLst/>
            <a:cxnLst>
              <a:cxn ang="0">
                <a:pos x="connsiteX0" y="connsiteY0"/>
              </a:cxn>
              <a:cxn ang="0">
                <a:pos x="connsiteX1" y="connsiteY1"/>
              </a:cxn>
              <a:cxn ang="0">
                <a:pos x="connsiteX2" y="connsiteY2"/>
              </a:cxn>
              <a:cxn ang="0">
                <a:pos x="connsiteX3" y="connsiteY3"/>
              </a:cxn>
            </a:cxnLst>
            <a:rect l="l" t="t" r="r" b="b"/>
            <a:pathLst>
              <a:path w="536675" h="178681">
                <a:moveTo>
                  <a:pt x="0" y="0"/>
                </a:moveTo>
                <a:lnTo>
                  <a:pt x="536675" y="0"/>
                </a:lnTo>
                <a:lnTo>
                  <a:pt x="536675" y="178681"/>
                </a:lnTo>
                <a:lnTo>
                  <a:pt x="0" y="178681"/>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25" name="Frihåndsform: figur 24">
            <a:extLst>
              <a:ext uri="{FF2B5EF4-FFF2-40B4-BE49-F238E27FC236}">
                <a16:creationId xmlns:a16="http://schemas.microsoft.com/office/drawing/2014/main" id="{6C2556EE-8E82-683F-1BB0-D6974201A0E3}"/>
              </a:ext>
            </a:extLst>
          </xdr:cNvPr>
          <xdr:cNvSpPr/>
        </xdr:nvSpPr>
        <xdr:spPr>
          <a:xfrm>
            <a:off x="9609238" y="345617"/>
            <a:ext cx="512400" cy="102263"/>
          </a:xfrm>
          <a:custGeom>
            <a:avLst/>
            <a:gdLst>
              <a:gd name="connsiteX0" fmla="*/ 895300 w 895300"/>
              <a:gd name="connsiteY0" fmla="*/ 0 h 178681"/>
              <a:gd name="connsiteX1" fmla="*/ 0 w 895300"/>
              <a:gd name="connsiteY1" fmla="*/ 0 h 178681"/>
              <a:gd name="connsiteX2" fmla="*/ 0 w 895300"/>
              <a:gd name="connsiteY2" fmla="*/ 178681 h 178681"/>
              <a:gd name="connsiteX3" fmla="*/ 895300 w 895300"/>
              <a:gd name="connsiteY3" fmla="*/ 178681 h 178681"/>
              <a:gd name="connsiteX4" fmla="*/ 895300 w 895300"/>
              <a:gd name="connsiteY4" fmla="*/ 0 h 17868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95300" h="178681">
                <a:moveTo>
                  <a:pt x="895300" y="0"/>
                </a:moveTo>
                <a:lnTo>
                  <a:pt x="0" y="0"/>
                </a:lnTo>
                <a:lnTo>
                  <a:pt x="0" y="178681"/>
                </a:lnTo>
                <a:lnTo>
                  <a:pt x="895300" y="178681"/>
                </a:lnTo>
                <a:lnTo>
                  <a:pt x="895300" y="0"/>
                </a:lnTo>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26" name="Frihåndsform: figur 25">
            <a:extLst>
              <a:ext uri="{FF2B5EF4-FFF2-40B4-BE49-F238E27FC236}">
                <a16:creationId xmlns:a16="http://schemas.microsoft.com/office/drawing/2014/main" id="{9D523F1C-2DCC-6240-85BE-A39808A4DE5A}"/>
              </a:ext>
            </a:extLst>
          </xdr:cNvPr>
          <xdr:cNvSpPr/>
        </xdr:nvSpPr>
        <xdr:spPr>
          <a:xfrm>
            <a:off x="9404350" y="217698"/>
            <a:ext cx="716927" cy="102263"/>
          </a:xfrm>
          <a:custGeom>
            <a:avLst/>
            <a:gdLst>
              <a:gd name="connsiteX0" fmla="*/ 0 w 1252663"/>
              <a:gd name="connsiteY0" fmla="*/ 0 h 178681"/>
              <a:gd name="connsiteX1" fmla="*/ 1252663 w 1252663"/>
              <a:gd name="connsiteY1" fmla="*/ 0 h 178681"/>
              <a:gd name="connsiteX2" fmla="*/ 1252663 w 1252663"/>
              <a:gd name="connsiteY2" fmla="*/ 178681 h 178681"/>
              <a:gd name="connsiteX3" fmla="*/ 0 w 1252663"/>
              <a:gd name="connsiteY3" fmla="*/ 178681 h 178681"/>
            </a:gdLst>
            <a:ahLst/>
            <a:cxnLst>
              <a:cxn ang="0">
                <a:pos x="connsiteX0" y="connsiteY0"/>
              </a:cxn>
              <a:cxn ang="0">
                <a:pos x="connsiteX1" y="connsiteY1"/>
              </a:cxn>
              <a:cxn ang="0">
                <a:pos x="connsiteX2" y="connsiteY2"/>
              </a:cxn>
              <a:cxn ang="0">
                <a:pos x="connsiteX3" y="connsiteY3"/>
              </a:cxn>
            </a:cxnLst>
            <a:rect l="l" t="t" r="r" b="b"/>
            <a:pathLst>
              <a:path w="1252663" h="178681">
                <a:moveTo>
                  <a:pt x="0" y="0"/>
                </a:moveTo>
                <a:lnTo>
                  <a:pt x="1252663" y="0"/>
                </a:lnTo>
                <a:lnTo>
                  <a:pt x="1252663" y="178681"/>
                </a:lnTo>
                <a:lnTo>
                  <a:pt x="0" y="178681"/>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27" name="Frihåndsform: figur 26">
            <a:extLst>
              <a:ext uri="{FF2B5EF4-FFF2-40B4-BE49-F238E27FC236}">
                <a16:creationId xmlns:a16="http://schemas.microsoft.com/office/drawing/2014/main" id="{5DA1730A-2FA3-D2AD-7185-0AC08F786D1B}"/>
              </a:ext>
            </a:extLst>
          </xdr:cNvPr>
          <xdr:cNvSpPr/>
        </xdr:nvSpPr>
        <xdr:spPr>
          <a:xfrm>
            <a:off x="10192098" y="87971"/>
            <a:ext cx="216818" cy="366775"/>
          </a:xfrm>
          <a:custGeom>
            <a:avLst/>
            <a:gdLst>
              <a:gd name="connsiteX0" fmla="*/ 302441 w 378838"/>
              <a:gd name="connsiteY0" fmla="*/ 166685 h 640853"/>
              <a:gd name="connsiteX1" fmla="*/ 305598 w 378838"/>
              <a:gd name="connsiteY1" fmla="*/ 236137 h 640853"/>
              <a:gd name="connsiteX2" fmla="*/ 252562 w 378838"/>
              <a:gd name="connsiteY2" fmla="*/ 202042 h 640853"/>
              <a:gd name="connsiteX3" fmla="*/ 187530 w 378838"/>
              <a:gd name="connsiteY3" fmla="*/ 188783 h 640853"/>
              <a:gd name="connsiteX4" fmla="*/ 116183 w 378838"/>
              <a:gd name="connsiteY4" fmla="*/ 204568 h 640853"/>
              <a:gd name="connsiteX5" fmla="*/ 56833 w 378838"/>
              <a:gd name="connsiteY5" fmla="*/ 250028 h 640853"/>
              <a:gd name="connsiteX6" fmla="*/ 15793 w 378838"/>
              <a:gd name="connsiteY6" fmla="*/ 321374 h 640853"/>
              <a:gd name="connsiteX7" fmla="*/ 9 w 378838"/>
              <a:gd name="connsiteY7" fmla="*/ 415450 h 640853"/>
              <a:gd name="connsiteX8" fmla="*/ 48626 w 378838"/>
              <a:gd name="connsiteY8" fmla="*/ 582135 h 640853"/>
              <a:gd name="connsiteX9" fmla="*/ 178690 w 378838"/>
              <a:gd name="connsiteY9" fmla="*/ 640854 h 640853"/>
              <a:gd name="connsiteX10" fmla="*/ 250037 w 378838"/>
              <a:gd name="connsiteY10" fmla="*/ 622543 h 640853"/>
              <a:gd name="connsiteX11" fmla="*/ 308755 w 378838"/>
              <a:gd name="connsiteY11" fmla="*/ 580241 h 640853"/>
              <a:gd name="connsiteX12" fmla="*/ 309386 w 378838"/>
              <a:gd name="connsiteY12" fmla="*/ 580241 h 640853"/>
              <a:gd name="connsiteX13" fmla="*/ 315700 w 378838"/>
              <a:gd name="connsiteY13" fmla="*/ 630120 h 640853"/>
              <a:gd name="connsiteX14" fmla="*/ 378838 w 378838"/>
              <a:gd name="connsiteY14" fmla="*/ 630120 h 640853"/>
              <a:gd name="connsiteX15" fmla="*/ 378838 w 378838"/>
              <a:gd name="connsiteY15" fmla="*/ 0 h 640853"/>
              <a:gd name="connsiteX16" fmla="*/ 302441 w 378838"/>
              <a:gd name="connsiteY16" fmla="*/ 0 h 640853"/>
              <a:gd name="connsiteX17" fmla="*/ 302441 w 378838"/>
              <a:gd name="connsiteY17" fmla="*/ 166685 h 640853"/>
              <a:gd name="connsiteX18" fmla="*/ 302441 w 378838"/>
              <a:gd name="connsiteY18" fmla="*/ 296750 h 640853"/>
              <a:gd name="connsiteX19" fmla="*/ 302441 w 378838"/>
              <a:gd name="connsiteY19" fmla="*/ 518997 h 640853"/>
              <a:gd name="connsiteX20" fmla="*/ 250668 w 378838"/>
              <a:gd name="connsiteY20" fmla="*/ 562562 h 640853"/>
              <a:gd name="connsiteX21" fmla="*/ 195106 w 378838"/>
              <a:gd name="connsiteY21" fmla="*/ 577084 h 640853"/>
              <a:gd name="connsiteX22" fmla="*/ 109238 w 378838"/>
              <a:gd name="connsiteY22" fmla="*/ 534781 h 640853"/>
              <a:gd name="connsiteX23" fmla="*/ 78931 w 378838"/>
              <a:gd name="connsiteY23" fmla="*/ 414818 h 640853"/>
              <a:gd name="connsiteX24" fmla="*/ 88402 w 378838"/>
              <a:gd name="connsiteY24" fmla="*/ 348523 h 640853"/>
              <a:gd name="connsiteX25" fmla="*/ 114289 w 378838"/>
              <a:gd name="connsiteY25" fmla="*/ 297381 h 640853"/>
              <a:gd name="connsiteX26" fmla="*/ 152804 w 378838"/>
              <a:gd name="connsiteY26" fmla="*/ 264549 h 640853"/>
              <a:gd name="connsiteX27" fmla="*/ 200157 w 378838"/>
              <a:gd name="connsiteY27" fmla="*/ 252553 h 640853"/>
              <a:gd name="connsiteX28" fmla="*/ 251299 w 378838"/>
              <a:gd name="connsiteY28" fmla="*/ 262655 h 640853"/>
              <a:gd name="connsiteX29" fmla="*/ 302441 w 378838"/>
              <a:gd name="connsiteY29" fmla="*/ 296750 h 640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78838" h="640853">
                <a:moveTo>
                  <a:pt x="302441" y="166685"/>
                </a:moveTo>
                <a:lnTo>
                  <a:pt x="305598" y="236137"/>
                </a:lnTo>
                <a:cubicBezTo>
                  <a:pt x="289309" y="222720"/>
                  <a:pt x="271503" y="211273"/>
                  <a:pt x="252562" y="202042"/>
                </a:cubicBezTo>
                <a:cubicBezTo>
                  <a:pt x="232168" y="192805"/>
                  <a:pt x="209943" y="188272"/>
                  <a:pt x="187530" y="188783"/>
                </a:cubicBezTo>
                <a:cubicBezTo>
                  <a:pt x="162906" y="188973"/>
                  <a:pt x="138598" y="194352"/>
                  <a:pt x="116183" y="204568"/>
                </a:cubicBezTo>
                <a:cubicBezTo>
                  <a:pt x="93517" y="215560"/>
                  <a:pt x="73376" y="231023"/>
                  <a:pt x="56833" y="250028"/>
                </a:cubicBezTo>
                <a:cubicBezTo>
                  <a:pt x="38902" y="271084"/>
                  <a:pt x="24949" y="295272"/>
                  <a:pt x="15793" y="321374"/>
                </a:cubicBezTo>
                <a:cubicBezTo>
                  <a:pt x="5060" y="351573"/>
                  <a:pt x="-243" y="383413"/>
                  <a:pt x="9" y="415450"/>
                </a:cubicBezTo>
                <a:cubicBezTo>
                  <a:pt x="9" y="486796"/>
                  <a:pt x="16425" y="542989"/>
                  <a:pt x="48626" y="582135"/>
                </a:cubicBezTo>
                <a:cubicBezTo>
                  <a:pt x="80826" y="621281"/>
                  <a:pt x="124391" y="640854"/>
                  <a:pt x="178690" y="640854"/>
                </a:cubicBezTo>
                <a:cubicBezTo>
                  <a:pt x="203630" y="640854"/>
                  <a:pt x="228190" y="634559"/>
                  <a:pt x="250037" y="622543"/>
                </a:cubicBezTo>
                <a:cubicBezTo>
                  <a:pt x="271314" y="610945"/>
                  <a:pt x="291013" y="596732"/>
                  <a:pt x="308755" y="580241"/>
                </a:cubicBezTo>
                <a:lnTo>
                  <a:pt x="309386" y="580241"/>
                </a:lnTo>
                <a:lnTo>
                  <a:pt x="315700" y="630120"/>
                </a:lnTo>
                <a:lnTo>
                  <a:pt x="378838" y="630120"/>
                </a:lnTo>
                <a:lnTo>
                  <a:pt x="378838" y="0"/>
                </a:lnTo>
                <a:lnTo>
                  <a:pt x="302441" y="0"/>
                </a:lnTo>
                <a:lnTo>
                  <a:pt x="302441" y="166685"/>
                </a:lnTo>
                <a:close/>
                <a:moveTo>
                  <a:pt x="302441" y="296750"/>
                </a:moveTo>
                <a:lnTo>
                  <a:pt x="302441" y="518997"/>
                </a:lnTo>
                <a:cubicBezTo>
                  <a:pt x="287793" y="536385"/>
                  <a:pt x="270304" y="551121"/>
                  <a:pt x="250668" y="562562"/>
                </a:cubicBezTo>
                <a:cubicBezTo>
                  <a:pt x="233683" y="572064"/>
                  <a:pt x="214553" y="577065"/>
                  <a:pt x="195106" y="577084"/>
                </a:cubicBezTo>
                <a:cubicBezTo>
                  <a:pt x="161201" y="578296"/>
                  <a:pt x="128937" y="562410"/>
                  <a:pt x="109238" y="534781"/>
                </a:cubicBezTo>
                <a:cubicBezTo>
                  <a:pt x="89034" y="506369"/>
                  <a:pt x="78931" y="465960"/>
                  <a:pt x="78931" y="414818"/>
                </a:cubicBezTo>
                <a:cubicBezTo>
                  <a:pt x="78616" y="392360"/>
                  <a:pt x="81836" y="369990"/>
                  <a:pt x="88402" y="348523"/>
                </a:cubicBezTo>
                <a:cubicBezTo>
                  <a:pt x="94211" y="330182"/>
                  <a:pt x="102924" y="312907"/>
                  <a:pt x="114289" y="297381"/>
                </a:cubicBezTo>
                <a:cubicBezTo>
                  <a:pt x="124644" y="283800"/>
                  <a:pt x="137777" y="272600"/>
                  <a:pt x="152804" y="264549"/>
                </a:cubicBezTo>
                <a:cubicBezTo>
                  <a:pt x="167388" y="256752"/>
                  <a:pt x="183615" y="252629"/>
                  <a:pt x="200157" y="252553"/>
                </a:cubicBezTo>
                <a:cubicBezTo>
                  <a:pt x="217710" y="252484"/>
                  <a:pt x="235073" y="255918"/>
                  <a:pt x="251299" y="262655"/>
                </a:cubicBezTo>
                <a:cubicBezTo>
                  <a:pt x="269988" y="271311"/>
                  <a:pt x="287225" y="282815"/>
                  <a:pt x="302441" y="296750"/>
                </a:cubicBez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28" name="Frihåndsform: figur 27">
            <a:extLst>
              <a:ext uri="{FF2B5EF4-FFF2-40B4-BE49-F238E27FC236}">
                <a16:creationId xmlns:a16="http://schemas.microsoft.com/office/drawing/2014/main" id="{5D11B8A5-8DF0-70BA-CF6A-76FF26255949}"/>
              </a:ext>
            </a:extLst>
          </xdr:cNvPr>
          <xdr:cNvSpPr/>
        </xdr:nvSpPr>
        <xdr:spPr>
          <a:xfrm>
            <a:off x="10451195" y="82550"/>
            <a:ext cx="147794" cy="366414"/>
          </a:xfrm>
          <a:custGeom>
            <a:avLst/>
            <a:gdLst>
              <a:gd name="connsiteX0" fmla="*/ 256972 w 258235"/>
              <a:gd name="connsiteY0" fmla="*/ 13892 h 640223"/>
              <a:gd name="connsiteX1" fmla="*/ 223510 w 258235"/>
              <a:gd name="connsiteY1" fmla="*/ 3790 h 640223"/>
              <a:gd name="connsiteX2" fmla="*/ 184995 w 258235"/>
              <a:gd name="connsiteY2" fmla="*/ 1 h 640223"/>
              <a:gd name="connsiteX3" fmla="*/ 89025 w 258235"/>
              <a:gd name="connsiteY3" fmla="*/ 38516 h 640223"/>
              <a:gd name="connsiteX4" fmla="*/ 58087 w 258235"/>
              <a:gd name="connsiteY4" fmla="*/ 143325 h 640223"/>
              <a:gd name="connsiteX5" fmla="*/ 58087 w 258235"/>
              <a:gd name="connsiteY5" fmla="*/ 209621 h 640223"/>
              <a:gd name="connsiteX6" fmla="*/ 0 w 258235"/>
              <a:gd name="connsiteY6" fmla="*/ 214040 h 640223"/>
              <a:gd name="connsiteX7" fmla="*/ 0 w 258235"/>
              <a:gd name="connsiteY7" fmla="*/ 271496 h 640223"/>
              <a:gd name="connsiteX8" fmla="*/ 58087 w 258235"/>
              <a:gd name="connsiteY8" fmla="*/ 271496 h 640223"/>
              <a:gd name="connsiteX9" fmla="*/ 58087 w 258235"/>
              <a:gd name="connsiteY9" fmla="*/ 640224 h 640223"/>
              <a:gd name="connsiteX10" fmla="*/ 133222 w 258235"/>
              <a:gd name="connsiteY10" fmla="*/ 640224 h 640223"/>
              <a:gd name="connsiteX11" fmla="*/ 133222 w 258235"/>
              <a:gd name="connsiteY11" fmla="*/ 271496 h 640223"/>
              <a:gd name="connsiteX12" fmla="*/ 224141 w 258235"/>
              <a:gd name="connsiteY12" fmla="*/ 271496 h 640223"/>
              <a:gd name="connsiteX13" fmla="*/ 224141 w 258235"/>
              <a:gd name="connsiteY13" fmla="*/ 209621 h 640223"/>
              <a:gd name="connsiteX14" fmla="*/ 133222 w 258235"/>
              <a:gd name="connsiteY14" fmla="*/ 209621 h 640223"/>
              <a:gd name="connsiteX15" fmla="*/ 133222 w 258235"/>
              <a:gd name="connsiteY15" fmla="*/ 143325 h 640223"/>
              <a:gd name="connsiteX16" fmla="*/ 191309 w 258235"/>
              <a:gd name="connsiteY16" fmla="*/ 61877 h 640223"/>
              <a:gd name="connsiteX17" fmla="*/ 239294 w 258235"/>
              <a:gd name="connsiteY17" fmla="*/ 72610 h 640223"/>
              <a:gd name="connsiteX18" fmla="*/ 241188 w 258235"/>
              <a:gd name="connsiteY18" fmla="*/ 73242 h 640223"/>
              <a:gd name="connsiteX19" fmla="*/ 258236 w 258235"/>
              <a:gd name="connsiteY19" fmla="*/ 14523 h 6402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58235" h="640223">
                <a:moveTo>
                  <a:pt x="256972" y="13892"/>
                </a:moveTo>
                <a:cubicBezTo>
                  <a:pt x="246176" y="9403"/>
                  <a:pt x="235000" y="6019"/>
                  <a:pt x="223510" y="3790"/>
                </a:cubicBezTo>
                <a:cubicBezTo>
                  <a:pt x="210819" y="1220"/>
                  <a:pt x="197938" y="-49"/>
                  <a:pt x="184995" y="1"/>
                </a:cubicBezTo>
                <a:cubicBezTo>
                  <a:pt x="142061" y="1"/>
                  <a:pt x="109861" y="12629"/>
                  <a:pt x="89025" y="38516"/>
                </a:cubicBezTo>
                <a:cubicBezTo>
                  <a:pt x="68189" y="64402"/>
                  <a:pt x="58087" y="99129"/>
                  <a:pt x="58087" y="143325"/>
                </a:cubicBezTo>
                <a:lnTo>
                  <a:pt x="58087" y="209621"/>
                </a:lnTo>
                <a:lnTo>
                  <a:pt x="0" y="214040"/>
                </a:lnTo>
                <a:lnTo>
                  <a:pt x="0" y="271496"/>
                </a:lnTo>
                <a:lnTo>
                  <a:pt x="58087" y="271496"/>
                </a:lnTo>
                <a:lnTo>
                  <a:pt x="58087" y="640224"/>
                </a:lnTo>
                <a:lnTo>
                  <a:pt x="133222" y="640224"/>
                </a:lnTo>
                <a:lnTo>
                  <a:pt x="133222" y="271496"/>
                </a:lnTo>
                <a:lnTo>
                  <a:pt x="224141" y="271496"/>
                </a:lnTo>
                <a:lnTo>
                  <a:pt x="224141" y="209621"/>
                </a:lnTo>
                <a:lnTo>
                  <a:pt x="133222" y="209621"/>
                </a:lnTo>
                <a:lnTo>
                  <a:pt x="133222" y="143325"/>
                </a:lnTo>
                <a:cubicBezTo>
                  <a:pt x="133222" y="89026"/>
                  <a:pt x="152163" y="61877"/>
                  <a:pt x="191309" y="61877"/>
                </a:cubicBezTo>
                <a:cubicBezTo>
                  <a:pt x="207851" y="62041"/>
                  <a:pt x="224204" y="65697"/>
                  <a:pt x="239294" y="72610"/>
                </a:cubicBezTo>
                <a:lnTo>
                  <a:pt x="241188" y="73242"/>
                </a:lnTo>
                <a:lnTo>
                  <a:pt x="258236" y="14523"/>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29" name="Frihåndsform: figur 28">
            <a:extLst>
              <a:ext uri="{FF2B5EF4-FFF2-40B4-BE49-F238E27FC236}">
                <a16:creationId xmlns:a16="http://schemas.microsoft.com/office/drawing/2014/main" id="{A7D4E9EB-772A-15F9-3907-2B6B6854FD1B}"/>
              </a:ext>
            </a:extLst>
          </xdr:cNvPr>
          <xdr:cNvSpPr/>
        </xdr:nvSpPr>
        <xdr:spPr>
          <a:xfrm>
            <a:off x="10596459" y="190235"/>
            <a:ext cx="229821" cy="270293"/>
          </a:xfrm>
          <a:custGeom>
            <a:avLst/>
            <a:gdLst>
              <a:gd name="connsiteX0" fmla="*/ 353574 w 401559"/>
              <a:gd name="connsiteY0" fmla="*/ 85237 h 472274"/>
              <a:gd name="connsiteX1" fmla="*/ 401559 w 401559"/>
              <a:gd name="connsiteY1" fmla="*/ 27781 h 472274"/>
              <a:gd name="connsiteX2" fmla="*/ 367465 w 401559"/>
              <a:gd name="connsiteY2" fmla="*/ 0 h 472274"/>
              <a:gd name="connsiteX3" fmla="*/ 323268 w 401559"/>
              <a:gd name="connsiteY3" fmla="*/ 53668 h 472274"/>
              <a:gd name="connsiteX4" fmla="*/ 267075 w 401559"/>
              <a:gd name="connsiteY4" fmla="*/ 21467 h 472274"/>
              <a:gd name="connsiteX5" fmla="*/ 201411 w 401559"/>
              <a:gd name="connsiteY5" fmla="*/ 10102 h 472274"/>
              <a:gd name="connsiteX6" fmla="*/ 61876 w 401559"/>
              <a:gd name="connsiteY6" fmla="*/ 69452 h 472274"/>
              <a:gd name="connsiteX7" fmla="*/ 17679 w 401559"/>
              <a:gd name="connsiteY7" fmla="*/ 140798 h 472274"/>
              <a:gd name="connsiteX8" fmla="*/ 1263 w 401559"/>
              <a:gd name="connsiteY8" fmla="*/ 236768 h 472274"/>
              <a:gd name="connsiteX9" fmla="*/ 13891 w 401559"/>
              <a:gd name="connsiteY9" fmla="*/ 322005 h 472274"/>
              <a:gd name="connsiteX10" fmla="*/ 47985 w 401559"/>
              <a:gd name="connsiteY10" fmla="*/ 387038 h 472274"/>
              <a:gd name="connsiteX11" fmla="*/ 0 w 401559"/>
              <a:gd name="connsiteY11" fmla="*/ 444493 h 472274"/>
              <a:gd name="connsiteX12" fmla="*/ 35357 w 401559"/>
              <a:gd name="connsiteY12" fmla="*/ 472274 h 472274"/>
              <a:gd name="connsiteX13" fmla="*/ 78292 w 401559"/>
              <a:gd name="connsiteY13" fmla="*/ 419238 h 472274"/>
              <a:gd name="connsiteX14" fmla="*/ 200149 w 401559"/>
              <a:gd name="connsiteY14" fmla="*/ 461541 h 472274"/>
              <a:gd name="connsiteX15" fmla="*/ 275915 w 401559"/>
              <a:gd name="connsiteY15" fmla="*/ 446388 h 472274"/>
              <a:gd name="connsiteX16" fmla="*/ 339684 w 401559"/>
              <a:gd name="connsiteY16" fmla="*/ 402191 h 472274"/>
              <a:gd name="connsiteX17" fmla="*/ 383881 w 401559"/>
              <a:gd name="connsiteY17" fmla="*/ 331476 h 472274"/>
              <a:gd name="connsiteX18" fmla="*/ 400297 w 401559"/>
              <a:gd name="connsiteY18" fmla="*/ 236137 h 472274"/>
              <a:gd name="connsiteX19" fmla="*/ 387669 w 401559"/>
              <a:gd name="connsiteY19" fmla="*/ 149638 h 472274"/>
              <a:gd name="connsiteX20" fmla="*/ 353574 w 401559"/>
              <a:gd name="connsiteY20" fmla="*/ 85237 h 472274"/>
              <a:gd name="connsiteX21" fmla="*/ 201411 w 401559"/>
              <a:gd name="connsiteY21" fmla="*/ 71978 h 472274"/>
              <a:gd name="connsiteX22" fmla="*/ 280965 w 401559"/>
              <a:gd name="connsiteY22" fmla="*/ 105441 h 472274"/>
              <a:gd name="connsiteX23" fmla="*/ 95339 w 401559"/>
              <a:gd name="connsiteY23" fmla="*/ 330213 h 472274"/>
              <a:gd name="connsiteX24" fmla="*/ 76397 w 401559"/>
              <a:gd name="connsiteY24" fmla="*/ 233612 h 472274"/>
              <a:gd name="connsiteX25" fmla="*/ 85868 w 401559"/>
              <a:gd name="connsiteY25" fmla="*/ 167948 h 472274"/>
              <a:gd name="connsiteX26" fmla="*/ 111755 w 401559"/>
              <a:gd name="connsiteY26" fmla="*/ 116806 h 472274"/>
              <a:gd name="connsiteX27" fmla="*/ 151532 w 401559"/>
              <a:gd name="connsiteY27" fmla="*/ 83974 h 472274"/>
              <a:gd name="connsiteX28" fmla="*/ 201411 w 401559"/>
              <a:gd name="connsiteY28" fmla="*/ 71978 h 472274"/>
              <a:gd name="connsiteX29" fmla="*/ 201411 w 401559"/>
              <a:gd name="connsiteY29" fmla="*/ 401559 h 472274"/>
              <a:gd name="connsiteX30" fmla="*/ 121857 w 401559"/>
              <a:gd name="connsiteY30" fmla="*/ 368727 h 472274"/>
              <a:gd name="connsiteX31" fmla="*/ 306852 w 401559"/>
              <a:gd name="connsiteY31" fmla="*/ 142692 h 472274"/>
              <a:gd name="connsiteX32" fmla="*/ 326425 w 401559"/>
              <a:gd name="connsiteY32" fmla="*/ 239925 h 472274"/>
              <a:gd name="connsiteX33" fmla="*/ 316955 w 401559"/>
              <a:gd name="connsiteY33" fmla="*/ 305589 h 472274"/>
              <a:gd name="connsiteX34" fmla="*/ 291067 w 401559"/>
              <a:gd name="connsiteY34" fmla="*/ 356731 h 472274"/>
              <a:gd name="connsiteX35" fmla="*/ 251291 w 401559"/>
              <a:gd name="connsiteY35" fmla="*/ 389563 h 472274"/>
              <a:gd name="connsiteX36" fmla="*/ 201411 w 401559"/>
              <a:gd name="connsiteY36" fmla="*/ 401559 h 4722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01559" h="472274">
                <a:moveTo>
                  <a:pt x="353574" y="85237"/>
                </a:moveTo>
                <a:lnTo>
                  <a:pt x="401559" y="27781"/>
                </a:lnTo>
                <a:lnTo>
                  <a:pt x="367465" y="0"/>
                </a:lnTo>
                <a:lnTo>
                  <a:pt x="323268" y="53668"/>
                </a:lnTo>
                <a:cubicBezTo>
                  <a:pt x="306726" y="39493"/>
                  <a:pt x="287658" y="28570"/>
                  <a:pt x="267075" y="21467"/>
                </a:cubicBezTo>
                <a:cubicBezTo>
                  <a:pt x="245987" y="13972"/>
                  <a:pt x="223762" y="10134"/>
                  <a:pt x="201411" y="10102"/>
                </a:cubicBezTo>
                <a:cubicBezTo>
                  <a:pt x="148691" y="9761"/>
                  <a:pt x="98180" y="31241"/>
                  <a:pt x="61876" y="69452"/>
                </a:cubicBezTo>
                <a:cubicBezTo>
                  <a:pt x="42934" y="90338"/>
                  <a:pt x="27907" y="114520"/>
                  <a:pt x="17679" y="140798"/>
                </a:cubicBezTo>
                <a:cubicBezTo>
                  <a:pt x="6314" y="171502"/>
                  <a:pt x="758" y="204038"/>
                  <a:pt x="1263" y="236768"/>
                </a:cubicBezTo>
                <a:cubicBezTo>
                  <a:pt x="884" y="265673"/>
                  <a:pt x="5178" y="294445"/>
                  <a:pt x="13891" y="322005"/>
                </a:cubicBezTo>
                <a:cubicBezTo>
                  <a:pt x="21530" y="345442"/>
                  <a:pt x="33084" y="367427"/>
                  <a:pt x="47985" y="387038"/>
                </a:cubicBezTo>
                <a:lnTo>
                  <a:pt x="0" y="444493"/>
                </a:lnTo>
                <a:lnTo>
                  <a:pt x="35357" y="472274"/>
                </a:lnTo>
                <a:lnTo>
                  <a:pt x="78292" y="419238"/>
                </a:lnTo>
                <a:cubicBezTo>
                  <a:pt x="112702" y="447164"/>
                  <a:pt x="155826" y="462128"/>
                  <a:pt x="200149" y="461541"/>
                </a:cubicBezTo>
                <a:cubicBezTo>
                  <a:pt x="226162" y="461642"/>
                  <a:pt x="251922" y="456490"/>
                  <a:pt x="275915" y="446388"/>
                </a:cubicBezTo>
                <a:cubicBezTo>
                  <a:pt x="300096" y="436355"/>
                  <a:pt x="321816" y="421284"/>
                  <a:pt x="339684" y="402191"/>
                </a:cubicBezTo>
                <a:cubicBezTo>
                  <a:pt x="358752" y="381639"/>
                  <a:pt x="373779" y="357640"/>
                  <a:pt x="383881" y="331476"/>
                </a:cubicBezTo>
                <a:cubicBezTo>
                  <a:pt x="395183" y="300974"/>
                  <a:pt x="400739" y="268653"/>
                  <a:pt x="400297" y="236137"/>
                </a:cubicBezTo>
                <a:cubicBezTo>
                  <a:pt x="400550" y="206828"/>
                  <a:pt x="396256" y="177652"/>
                  <a:pt x="387669" y="149638"/>
                </a:cubicBezTo>
                <a:cubicBezTo>
                  <a:pt x="380030" y="126396"/>
                  <a:pt x="368475" y="104620"/>
                  <a:pt x="353574" y="85237"/>
                </a:cubicBezTo>
                <a:close/>
                <a:moveTo>
                  <a:pt x="201411" y="71978"/>
                </a:moveTo>
                <a:cubicBezTo>
                  <a:pt x="231465" y="71321"/>
                  <a:pt x="260382" y="83488"/>
                  <a:pt x="280965" y="105441"/>
                </a:cubicBezTo>
                <a:lnTo>
                  <a:pt x="95339" y="330213"/>
                </a:lnTo>
                <a:cubicBezTo>
                  <a:pt x="81891" y="299825"/>
                  <a:pt x="75451" y="266822"/>
                  <a:pt x="76397" y="233612"/>
                </a:cubicBezTo>
                <a:cubicBezTo>
                  <a:pt x="76145" y="211362"/>
                  <a:pt x="79302" y="189213"/>
                  <a:pt x="85868" y="167948"/>
                </a:cubicBezTo>
                <a:cubicBezTo>
                  <a:pt x="91362" y="149499"/>
                  <a:pt x="100137" y="132180"/>
                  <a:pt x="111755" y="116806"/>
                </a:cubicBezTo>
                <a:cubicBezTo>
                  <a:pt x="122236" y="102896"/>
                  <a:pt x="135874" y="91651"/>
                  <a:pt x="151532" y="83974"/>
                </a:cubicBezTo>
                <a:cubicBezTo>
                  <a:pt x="166875" y="75797"/>
                  <a:pt x="184048" y="71675"/>
                  <a:pt x="201411" y="71978"/>
                </a:cubicBezTo>
                <a:close/>
                <a:moveTo>
                  <a:pt x="201411" y="401559"/>
                </a:moveTo>
                <a:cubicBezTo>
                  <a:pt x="171547" y="401793"/>
                  <a:pt x="142882" y="389954"/>
                  <a:pt x="121857" y="368727"/>
                </a:cubicBezTo>
                <a:lnTo>
                  <a:pt x="306852" y="142692"/>
                </a:lnTo>
                <a:cubicBezTo>
                  <a:pt x="320743" y="173182"/>
                  <a:pt x="327435" y="206443"/>
                  <a:pt x="326425" y="239925"/>
                </a:cubicBezTo>
                <a:cubicBezTo>
                  <a:pt x="326677" y="262175"/>
                  <a:pt x="323520" y="284324"/>
                  <a:pt x="316955" y="305589"/>
                </a:cubicBezTo>
                <a:cubicBezTo>
                  <a:pt x="311146" y="323931"/>
                  <a:pt x="302432" y="341206"/>
                  <a:pt x="291067" y="356731"/>
                </a:cubicBezTo>
                <a:cubicBezTo>
                  <a:pt x="280271" y="370363"/>
                  <a:pt x="266696" y="381551"/>
                  <a:pt x="251291" y="389563"/>
                </a:cubicBezTo>
                <a:cubicBezTo>
                  <a:pt x="235821" y="397310"/>
                  <a:pt x="218711" y="401414"/>
                  <a:pt x="201411" y="401559"/>
                </a:cubicBez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grp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88900</xdr:rowOff>
    </xdr:from>
    <xdr:to>
      <xdr:col>1</xdr:col>
      <xdr:colOff>358691</xdr:colOff>
      <xdr:row>0</xdr:row>
      <xdr:rowOff>412900</xdr:rowOff>
    </xdr:to>
    <xdr:sp macro="" textlink="">
      <xdr:nvSpPr>
        <xdr:cNvPr id="10" name="Frihåndsform: figur 9" descr="ikoner">
          <a:hlinkClick xmlns:r="http://schemas.openxmlformats.org/officeDocument/2006/relationships" r:id="rId1"/>
          <a:extLst>
            <a:ext uri="{FF2B5EF4-FFF2-40B4-BE49-F238E27FC236}">
              <a16:creationId xmlns:a16="http://schemas.microsoft.com/office/drawing/2014/main" id="{9405FCD8-23BE-4F0C-A95D-5CD984647ACC}"/>
            </a:ext>
          </a:extLst>
        </xdr:cNvPr>
        <xdr:cNvSpPr>
          <a:spLocks noChangeAspect="1"/>
        </xdr:cNvSpPr>
      </xdr:nvSpPr>
      <xdr:spPr>
        <a:xfrm>
          <a:off x="184150" y="88900"/>
          <a:ext cx="358691" cy="324000"/>
        </a:xfrm>
        <a:custGeom>
          <a:avLst/>
          <a:gdLst>
            <a:gd name="connsiteX0" fmla="*/ 464015 w 467019"/>
            <a:gd name="connsiteY0" fmla="*/ 238901 h 421851"/>
            <a:gd name="connsiteX1" fmla="*/ 257851 w 467019"/>
            <a:gd name="connsiteY1" fmla="*/ 11007 h 421851"/>
            <a:gd name="connsiteX2" fmla="*/ 233510 w 467019"/>
            <a:gd name="connsiteY2" fmla="*/ 0 h 421851"/>
            <a:gd name="connsiteX3" fmla="*/ 209168 w 467019"/>
            <a:gd name="connsiteY3" fmla="*/ 11007 h 421851"/>
            <a:gd name="connsiteX4" fmla="*/ 3005 w 467019"/>
            <a:gd name="connsiteY4" fmla="*/ 238901 h 421851"/>
            <a:gd name="connsiteX5" fmla="*/ 3851 w 467019"/>
            <a:gd name="connsiteY5" fmla="*/ 255411 h 421851"/>
            <a:gd name="connsiteX6" fmla="*/ 11683 w 467019"/>
            <a:gd name="connsiteY6" fmla="*/ 258445 h 421851"/>
            <a:gd name="connsiteX7" fmla="*/ 20361 w 467019"/>
            <a:gd name="connsiteY7" fmla="*/ 254564 h 421851"/>
            <a:gd name="connsiteX8" fmla="*/ 70103 w 467019"/>
            <a:gd name="connsiteY8" fmla="*/ 199602 h 421851"/>
            <a:gd name="connsiteX9" fmla="*/ 70103 w 467019"/>
            <a:gd name="connsiteY9" fmla="*/ 386856 h 421851"/>
            <a:gd name="connsiteX10" fmla="*/ 105098 w 467019"/>
            <a:gd name="connsiteY10" fmla="*/ 421852 h 421851"/>
            <a:gd name="connsiteX11" fmla="*/ 361921 w 467019"/>
            <a:gd name="connsiteY11" fmla="*/ 421852 h 421851"/>
            <a:gd name="connsiteX12" fmla="*/ 396916 w 467019"/>
            <a:gd name="connsiteY12" fmla="*/ 386856 h 421851"/>
            <a:gd name="connsiteX13" fmla="*/ 396916 w 467019"/>
            <a:gd name="connsiteY13" fmla="*/ 199602 h 421851"/>
            <a:gd name="connsiteX14" fmla="*/ 446658 w 467019"/>
            <a:gd name="connsiteY14" fmla="*/ 254564 h 421851"/>
            <a:gd name="connsiteX15" fmla="*/ 463168 w 467019"/>
            <a:gd name="connsiteY15" fmla="*/ 255411 h 421851"/>
            <a:gd name="connsiteX16" fmla="*/ 464015 w 467019"/>
            <a:gd name="connsiteY16" fmla="*/ 238901 h 421851"/>
            <a:gd name="connsiteX17" fmla="*/ 464015 w 467019"/>
            <a:gd name="connsiteY17" fmla="*/ 238901 h 421851"/>
            <a:gd name="connsiteX18" fmla="*/ 280217 w 467019"/>
            <a:gd name="connsiteY18" fmla="*/ 398498 h 421851"/>
            <a:gd name="connsiteX19" fmla="*/ 186802 w 467019"/>
            <a:gd name="connsiteY19" fmla="*/ 398498 h 421851"/>
            <a:gd name="connsiteX20" fmla="*/ 186802 w 467019"/>
            <a:gd name="connsiteY20" fmla="*/ 293441 h 421851"/>
            <a:gd name="connsiteX21" fmla="*/ 198444 w 467019"/>
            <a:gd name="connsiteY21" fmla="*/ 281799 h 421851"/>
            <a:gd name="connsiteX22" fmla="*/ 268505 w 467019"/>
            <a:gd name="connsiteY22" fmla="*/ 281799 h 421851"/>
            <a:gd name="connsiteX23" fmla="*/ 280147 w 467019"/>
            <a:gd name="connsiteY23" fmla="*/ 293441 h 421851"/>
            <a:gd name="connsiteX24" fmla="*/ 280147 w 467019"/>
            <a:gd name="connsiteY24" fmla="*/ 398498 h 421851"/>
            <a:gd name="connsiteX25" fmla="*/ 373633 w 467019"/>
            <a:gd name="connsiteY25" fmla="*/ 386786 h 421851"/>
            <a:gd name="connsiteX26" fmla="*/ 361921 w 467019"/>
            <a:gd name="connsiteY26" fmla="*/ 398498 h 421851"/>
            <a:gd name="connsiteX27" fmla="*/ 303571 w 467019"/>
            <a:gd name="connsiteY27" fmla="*/ 398498 h 421851"/>
            <a:gd name="connsiteX28" fmla="*/ 303571 w 467019"/>
            <a:gd name="connsiteY28" fmla="*/ 293441 h 421851"/>
            <a:gd name="connsiteX29" fmla="*/ 268576 w 467019"/>
            <a:gd name="connsiteY29" fmla="*/ 258445 h 421851"/>
            <a:gd name="connsiteX30" fmla="*/ 198514 w 467019"/>
            <a:gd name="connsiteY30" fmla="*/ 258445 h 421851"/>
            <a:gd name="connsiteX31" fmla="*/ 163519 w 467019"/>
            <a:gd name="connsiteY31" fmla="*/ 293441 h 421851"/>
            <a:gd name="connsiteX32" fmla="*/ 163519 w 467019"/>
            <a:gd name="connsiteY32" fmla="*/ 398498 h 421851"/>
            <a:gd name="connsiteX33" fmla="*/ 105028 w 467019"/>
            <a:gd name="connsiteY33" fmla="*/ 398498 h 421851"/>
            <a:gd name="connsiteX34" fmla="*/ 93386 w 467019"/>
            <a:gd name="connsiteY34" fmla="*/ 386786 h 421851"/>
            <a:gd name="connsiteX35" fmla="*/ 93386 w 467019"/>
            <a:gd name="connsiteY35" fmla="*/ 173778 h 421851"/>
            <a:gd name="connsiteX36" fmla="*/ 226454 w 467019"/>
            <a:gd name="connsiteY36" fmla="*/ 26670 h 421851"/>
            <a:gd name="connsiteX37" fmla="*/ 233439 w 467019"/>
            <a:gd name="connsiteY37" fmla="*/ 23354 h 421851"/>
            <a:gd name="connsiteX38" fmla="*/ 240424 w 467019"/>
            <a:gd name="connsiteY38" fmla="*/ 26670 h 421851"/>
            <a:gd name="connsiteX39" fmla="*/ 373562 w 467019"/>
            <a:gd name="connsiteY39" fmla="*/ 173778 h 421851"/>
            <a:gd name="connsiteX40" fmla="*/ 373562 w 467019"/>
            <a:gd name="connsiteY40" fmla="*/ 386786 h 4218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467019" h="421851">
              <a:moveTo>
                <a:pt x="464015" y="238901"/>
              </a:moveTo>
              <a:lnTo>
                <a:pt x="257851" y="11007"/>
              </a:lnTo>
              <a:cubicBezTo>
                <a:pt x="251431" y="3951"/>
                <a:pt x="242823" y="0"/>
                <a:pt x="233510" y="0"/>
              </a:cubicBezTo>
              <a:cubicBezTo>
                <a:pt x="224196" y="0"/>
                <a:pt x="215589" y="3881"/>
                <a:pt x="209168" y="11007"/>
              </a:cubicBezTo>
              <a:lnTo>
                <a:pt x="3005" y="238901"/>
              </a:lnTo>
              <a:cubicBezTo>
                <a:pt x="-1299" y="243699"/>
                <a:pt x="-947" y="251037"/>
                <a:pt x="3851" y="255411"/>
              </a:cubicBezTo>
              <a:cubicBezTo>
                <a:pt x="6109" y="257457"/>
                <a:pt x="8861" y="258445"/>
                <a:pt x="11683" y="258445"/>
              </a:cubicBezTo>
              <a:cubicBezTo>
                <a:pt x="14858" y="258445"/>
                <a:pt x="18033" y="257175"/>
                <a:pt x="20361" y="254564"/>
              </a:cubicBezTo>
              <a:lnTo>
                <a:pt x="70103" y="199602"/>
              </a:lnTo>
              <a:lnTo>
                <a:pt x="70103" y="386856"/>
              </a:lnTo>
              <a:cubicBezTo>
                <a:pt x="70103" y="406188"/>
                <a:pt x="85837" y="421852"/>
                <a:pt x="105098" y="421852"/>
              </a:cubicBezTo>
              <a:lnTo>
                <a:pt x="361921" y="421852"/>
              </a:lnTo>
              <a:cubicBezTo>
                <a:pt x="381253" y="421852"/>
                <a:pt x="396916" y="406118"/>
                <a:pt x="396916" y="386856"/>
              </a:cubicBezTo>
              <a:lnTo>
                <a:pt x="396916" y="199602"/>
              </a:lnTo>
              <a:lnTo>
                <a:pt x="446658" y="254564"/>
              </a:lnTo>
              <a:cubicBezTo>
                <a:pt x="450962" y="259362"/>
                <a:pt x="458370" y="259715"/>
                <a:pt x="463168" y="255411"/>
              </a:cubicBezTo>
              <a:cubicBezTo>
                <a:pt x="467966" y="251037"/>
                <a:pt x="468319" y="243699"/>
                <a:pt x="464015" y="238901"/>
              </a:cubicBezTo>
              <a:lnTo>
                <a:pt x="464015" y="238901"/>
              </a:lnTo>
              <a:close/>
              <a:moveTo>
                <a:pt x="280217" y="398498"/>
              </a:moveTo>
              <a:lnTo>
                <a:pt x="186802" y="398498"/>
              </a:lnTo>
              <a:lnTo>
                <a:pt x="186802" y="293441"/>
              </a:lnTo>
              <a:cubicBezTo>
                <a:pt x="186802" y="287020"/>
                <a:pt x="192023" y="281799"/>
                <a:pt x="198444" y="281799"/>
              </a:cubicBezTo>
              <a:lnTo>
                <a:pt x="268505" y="281799"/>
              </a:lnTo>
              <a:cubicBezTo>
                <a:pt x="274926" y="281799"/>
                <a:pt x="280147" y="287020"/>
                <a:pt x="280147" y="293441"/>
              </a:cubicBezTo>
              <a:lnTo>
                <a:pt x="280147" y="398498"/>
              </a:lnTo>
              <a:close/>
              <a:moveTo>
                <a:pt x="373633" y="386786"/>
              </a:moveTo>
              <a:cubicBezTo>
                <a:pt x="373633" y="393206"/>
                <a:pt x="368412" y="398498"/>
                <a:pt x="361921" y="398498"/>
              </a:cubicBezTo>
              <a:lnTo>
                <a:pt x="303571" y="398498"/>
              </a:lnTo>
              <a:lnTo>
                <a:pt x="303571" y="293441"/>
              </a:lnTo>
              <a:cubicBezTo>
                <a:pt x="303571" y="274108"/>
                <a:pt x="287837" y="258445"/>
                <a:pt x="268576" y="258445"/>
              </a:cubicBezTo>
              <a:lnTo>
                <a:pt x="198514" y="258445"/>
              </a:lnTo>
              <a:cubicBezTo>
                <a:pt x="179182" y="258445"/>
                <a:pt x="163519" y="274179"/>
                <a:pt x="163519" y="293441"/>
              </a:cubicBezTo>
              <a:lnTo>
                <a:pt x="163519" y="398498"/>
              </a:lnTo>
              <a:lnTo>
                <a:pt x="105028" y="398498"/>
              </a:lnTo>
              <a:cubicBezTo>
                <a:pt x="98607" y="398498"/>
                <a:pt x="93386" y="393277"/>
                <a:pt x="93386" y="386786"/>
              </a:cubicBezTo>
              <a:lnTo>
                <a:pt x="93386" y="173778"/>
              </a:lnTo>
              <a:lnTo>
                <a:pt x="226454" y="26670"/>
              </a:lnTo>
              <a:cubicBezTo>
                <a:pt x="228359" y="24553"/>
                <a:pt x="230899" y="23354"/>
                <a:pt x="233439" y="23354"/>
              </a:cubicBezTo>
              <a:cubicBezTo>
                <a:pt x="235979" y="23354"/>
                <a:pt x="238519" y="24553"/>
                <a:pt x="240424" y="26670"/>
              </a:cubicBezTo>
              <a:lnTo>
                <a:pt x="373562" y="173778"/>
              </a:lnTo>
              <a:lnTo>
                <a:pt x="373562" y="386786"/>
              </a:lnTo>
              <a:close/>
            </a:path>
          </a:pathLst>
        </a:custGeom>
        <a:solidFill>
          <a:schemeClr val="bg1"/>
        </a:solidFill>
        <a:ln w="7051"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clientData fPrintsWithSheet="0"/>
  </xdr:twoCellAnchor>
  <xdr:twoCellAnchor editAs="absolute">
    <xdr:from>
      <xdr:col>1</xdr:col>
      <xdr:colOff>561974</xdr:colOff>
      <xdr:row>0</xdr:row>
      <xdr:rowOff>107950</xdr:rowOff>
    </xdr:from>
    <xdr:to>
      <xdr:col>1</xdr:col>
      <xdr:colOff>1589884</xdr:colOff>
      <xdr:row>0</xdr:row>
      <xdr:rowOff>377639</xdr:rowOff>
    </xdr:to>
    <xdr:sp macro="" textlink="">
      <xdr:nvSpPr>
        <xdr:cNvPr id="11" name="TekstSylinder 10">
          <a:hlinkClick xmlns:r="http://schemas.openxmlformats.org/officeDocument/2006/relationships" r:id="rId2"/>
          <a:extLst>
            <a:ext uri="{FF2B5EF4-FFF2-40B4-BE49-F238E27FC236}">
              <a16:creationId xmlns:a16="http://schemas.microsoft.com/office/drawing/2014/main" id="{820FB9E4-D631-4D09-8E7F-A6861C96D9C0}"/>
            </a:ext>
          </a:extLst>
        </xdr:cNvPr>
        <xdr:cNvSpPr txBox="1"/>
      </xdr:nvSpPr>
      <xdr:spPr>
        <a:xfrm>
          <a:off x="746124" y="107950"/>
          <a:ext cx="1027910" cy="2696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b-NO" sz="1100">
              <a:solidFill>
                <a:schemeClr val="bg1"/>
              </a:solidFill>
              <a:latin typeface="Source Sans Pro" panose="020B0503030403020204" pitchFamily="34" charset="0"/>
              <a:ea typeface="Source Sans Pro" panose="020B0503030403020204" pitchFamily="34" charset="0"/>
            </a:rPr>
            <a:t>Klima og miljø</a:t>
          </a:r>
        </a:p>
      </xdr:txBody>
    </xdr:sp>
    <xdr:clientData fPrintsWithSheet="0"/>
  </xdr:twoCellAnchor>
  <xdr:twoCellAnchor editAs="absolute">
    <xdr:from>
      <xdr:col>1</xdr:col>
      <xdr:colOff>1707472</xdr:colOff>
      <xdr:row>0</xdr:row>
      <xdr:rowOff>107950</xdr:rowOff>
    </xdr:from>
    <xdr:to>
      <xdr:col>3</xdr:col>
      <xdr:colOff>214615</xdr:colOff>
      <xdr:row>0</xdr:row>
      <xdr:rowOff>377639</xdr:rowOff>
    </xdr:to>
    <xdr:sp macro="" textlink="">
      <xdr:nvSpPr>
        <xdr:cNvPr id="12" name="TekstSylinder 11">
          <a:hlinkClick xmlns:r="http://schemas.openxmlformats.org/officeDocument/2006/relationships" r:id="rId3"/>
          <a:extLst>
            <a:ext uri="{FF2B5EF4-FFF2-40B4-BE49-F238E27FC236}">
              <a16:creationId xmlns:a16="http://schemas.microsoft.com/office/drawing/2014/main" id="{C2AEC605-370E-4D36-B9D8-0832A173EFD5}"/>
            </a:ext>
          </a:extLst>
        </xdr:cNvPr>
        <xdr:cNvSpPr txBox="1"/>
      </xdr:nvSpPr>
      <xdr:spPr>
        <a:xfrm>
          <a:off x="1891622" y="107950"/>
          <a:ext cx="1142393" cy="2696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b-NO" sz="1100">
              <a:solidFill>
                <a:schemeClr val="bg1"/>
              </a:solidFill>
              <a:latin typeface="Source Sans Pro" panose="020B0503030403020204" pitchFamily="34" charset="0"/>
              <a:ea typeface="Source Sans Pro" panose="020B0503030403020204" pitchFamily="34" charset="0"/>
            </a:rPr>
            <a:t>Sosial bærekraft</a:t>
          </a:r>
        </a:p>
      </xdr:txBody>
    </xdr:sp>
    <xdr:clientData fPrintsWithSheet="0"/>
  </xdr:twoCellAnchor>
  <xdr:twoCellAnchor editAs="absolute">
    <xdr:from>
      <xdr:col>3</xdr:col>
      <xdr:colOff>335378</xdr:colOff>
      <xdr:row>0</xdr:row>
      <xdr:rowOff>107950</xdr:rowOff>
    </xdr:from>
    <xdr:to>
      <xdr:col>5</xdr:col>
      <xdr:colOff>728402</xdr:colOff>
      <xdr:row>0</xdr:row>
      <xdr:rowOff>377639</xdr:rowOff>
    </xdr:to>
    <xdr:sp macro="" textlink="">
      <xdr:nvSpPr>
        <xdr:cNvPr id="13" name="TekstSylinder 12">
          <a:hlinkClick xmlns:r="http://schemas.openxmlformats.org/officeDocument/2006/relationships" r:id="rId4"/>
          <a:extLst>
            <a:ext uri="{FF2B5EF4-FFF2-40B4-BE49-F238E27FC236}">
              <a16:creationId xmlns:a16="http://schemas.microsoft.com/office/drawing/2014/main" id="{84667038-3F0C-4F09-99B6-E10AEB8D3CAB}"/>
            </a:ext>
          </a:extLst>
        </xdr:cNvPr>
        <xdr:cNvSpPr txBox="1"/>
      </xdr:nvSpPr>
      <xdr:spPr>
        <a:xfrm>
          <a:off x="3154778" y="107950"/>
          <a:ext cx="1936074" cy="2696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b-NO" sz="1100">
              <a:solidFill>
                <a:schemeClr val="bg1"/>
              </a:solidFill>
              <a:latin typeface="Source Sans Pro" panose="020B0503030403020204" pitchFamily="34" charset="0"/>
              <a:ea typeface="Source Sans Pro" panose="020B0503030403020204" pitchFamily="34" charset="0"/>
            </a:rPr>
            <a:t>Styring og virksomhetsstyring</a:t>
          </a:r>
        </a:p>
      </xdr:txBody>
    </xdr:sp>
    <xdr:clientData fPrintsWithSheet="0"/>
  </xdr:twoCellAnchor>
  <xdr:twoCellAnchor editAs="absolute">
    <xdr:from>
      <xdr:col>6</xdr:col>
      <xdr:colOff>87165</xdr:colOff>
      <xdr:row>0</xdr:row>
      <xdr:rowOff>107950</xdr:rowOff>
    </xdr:from>
    <xdr:to>
      <xdr:col>7</xdr:col>
      <xdr:colOff>431686</xdr:colOff>
      <xdr:row>0</xdr:row>
      <xdr:rowOff>377639</xdr:rowOff>
    </xdr:to>
    <xdr:sp macro="" textlink="">
      <xdr:nvSpPr>
        <xdr:cNvPr id="14" name="TekstSylinder 13">
          <a:hlinkClick xmlns:r="http://schemas.openxmlformats.org/officeDocument/2006/relationships" r:id="rId5"/>
          <a:extLst>
            <a:ext uri="{FF2B5EF4-FFF2-40B4-BE49-F238E27FC236}">
              <a16:creationId xmlns:a16="http://schemas.microsoft.com/office/drawing/2014/main" id="{69AE15CE-3397-4161-A721-DCB0D2650724}"/>
            </a:ext>
          </a:extLst>
        </xdr:cNvPr>
        <xdr:cNvSpPr txBox="1"/>
      </xdr:nvSpPr>
      <xdr:spPr>
        <a:xfrm>
          <a:off x="5211615" y="107950"/>
          <a:ext cx="1106521" cy="2696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b-NO" sz="1100">
              <a:solidFill>
                <a:schemeClr val="bg1"/>
              </a:solidFill>
              <a:latin typeface="Source Sans Pro" panose="020B0503030403020204" pitchFamily="34" charset="0"/>
              <a:ea typeface="Source Sans Pro" panose="020B0503030403020204" pitchFamily="34" charset="0"/>
            </a:rPr>
            <a:t>Oppsummering</a:t>
          </a:r>
        </a:p>
      </xdr:txBody>
    </xdr:sp>
    <xdr:clientData fPrintsWithSheet="0"/>
  </xdr:twoCellAnchor>
  <xdr:twoCellAnchor editAs="absolute">
    <xdr:from>
      <xdr:col>7</xdr:col>
      <xdr:colOff>555624</xdr:colOff>
      <xdr:row>0</xdr:row>
      <xdr:rowOff>107950</xdr:rowOff>
    </xdr:from>
    <xdr:to>
      <xdr:col>8</xdr:col>
      <xdr:colOff>522188</xdr:colOff>
      <xdr:row>0</xdr:row>
      <xdr:rowOff>377639</xdr:rowOff>
    </xdr:to>
    <xdr:sp macro="" textlink="">
      <xdr:nvSpPr>
        <xdr:cNvPr id="15" name="TekstSylinder 14">
          <a:hlinkClick xmlns:r="http://schemas.openxmlformats.org/officeDocument/2006/relationships" r:id="rId6"/>
          <a:extLst>
            <a:ext uri="{FF2B5EF4-FFF2-40B4-BE49-F238E27FC236}">
              <a16:creationId xmlns:a16="http://schemas.microsoft.com/office/drawing/2014/main" id="{A3E1B3B6-0FFC-4ECC-9D6F-81A49C9FFD82}"/>
            </a:ext>
          </a:extLst>
        </xdr:cNvPr>
        <xdr:cNvSpPr txBox="1"/>
      </xdr:nvSpPr>
      <xdr:spPr>
        <a:xfrm>
          <a:off x="6442074" y="107950"/>
          <a:ext cx="728564" cy="2696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b-NO" sz="1100">
              <a:solidFill>
                <a:schemeClr val="bg1"/>
              </a:solidFill>
              <a:latin typeface="Source Sans Pro" panose="020B0503030403020204" pitchFamily="34" charset="0"/>
              <a:ea typeface="Source Sans Pro" panose="020B0503030403020204" pitchFamily="34" charset="0"/>
            </a:rPr>
            <a:t>Heatmap</a:t>
          </a:r>
        </a:p>
      </xdr:txBody>
    </xdr:sp>
    <xdr:clientData fPrintsWithSheet="0"/>
  </xdr:twoCellAnchor>
  <xdr:twoCellAnchor>
    <xdr:from>
      <xdr:col>14</xdr:col>
      <xdr:colOff>654049</xdr:colOff>
      <xdr:row>0</xdr:row>
      <xdr:rowOff>120650</xdr:rowOff>
    </xdr:from>
    <xdr:to>
      <xdr:col>16</xdr:col>
      <xdr:colOff>32512</xdr:colOff>
      <xdr:row>0</xdr:row>
      <xdr:rowOff>408650</xdr:rowOff>
    </xdr:to>
    <xdr:grpSp>
      <xdr:nvGrpSpPr>
        <xdr:cNvPr id="16" name="Gruppe 15">
          <a:extLst>
            <a:ext uri="{FF2B5EF4-FFF2-40B4-BE49-F238E27FC236}">
              <a16:creationId xmlns:a16="http://schemas.microsoft.com/office/drawing/2014/main" id="{0BB72976-65F0-42D4-AE92-B1851231B649}"/>
            </a:ext>
          </a:extLst>
        </xdr:cNvPr>
        <xdr:cNvGrpSpPr>
          <a:grpSpLocks noChangeAspect="1"/>
        </xdr:cNvGrpSpPr>
      </xdr:nvGrpSpPr>
      <xdr:grpSpPr>
        <a:xfrm>
          <a:off x="11874499" y="120650"/>
          <a:ext cx="902463" cy="288000"/>
          <a:chOff x="9404350" y="82550"/>
          <a:chExt cx="1421930" cy="377978"/>
        </a:xfrm>
      </xdr:grpSpPr>
      <xdr:sp macro="" textlink="">
        <xdr:nvSpPr>
          <xdr:cNvPr id="17" name="Frihåndsform: figur 16">
            <a:extLst>
              <a:ext uri="{FF2B5EF4-FFF2-40B4-BE49-F238E27FC236}">
                <a16:creationId xmlns:a16="http://schemas.microsoft.com/office/drawing/2014/main" id="{914DC8C9-7677-2299-DDB8-D7ADD8D712B9}"/>
              </a:ext>
            </a:extLst>
          </xdr:cNvPr>
          <xdr:cNvSpPr/>
        </xdr:nvSpPr>
        <xdr:spPr>
          <a:xfrm>
            <a:off x="9814126" y="89417"/>
            <a:ext cx="307151" cy="102263"/>
          </a:xfrm>
          <a:custGeom>
            <a:avLst/>
            <a:gdLst>
              <a:gd name="connsiteX0" fmla="*/ 0 w 536675"/>
              <a:gd name="connsiteY0" fmla="*/ 0 h 178681"/>
              <a:gd name="connsiteX1" fmla="*/ 536675 w 536675"/>
              <a:gd name="connsiteY1" fmla="*/ 0 h 178681"/>
              <a:gd name="connsiteX2" fmla="*/ 536675 w 536675"/>
              <a:gd name="connsiteY2" fmla="*/ 178681 h 178681"/>
              <a:gd name="connsiteX3" fmla="*/ 0 w 536675"/>
              <a:gd name="connsiteY3" fmla="*/ 178681 h 178681"/>
            </a:gdLst>
            <a:ahLst/>
            <a:cxnLst>
              <a:cxn ang="0">
                <a:pos x="connsiteX0" y="connsiteY0"/>
              </a:cxn>
              <a:cxn ang="0">
                <a:pos x="connsiteX1" y="connsiteY1"/>
              </a:cxn>
              <a:cxn ang="0">
                <a:pos x="connsiteX2" y="connsiteY2"/>
              </a:cxn>
              <a:cxn ang="0">
                <a:pos x="connsiteX3" y="connsiteY3"/>
              </a:cxn>
            </a:cxnLst>
            <a:rect l="l" t="t" r="r" b="b"/>
            <a:pathLst>
              <a:path w="536675" h="178681">
                <a:moveTo>
                  <a:pt x="0" y="0"/>
                </a:moveTo>
                <a:lnTo>
                  <a:pt x="536675" y="0"/>
                </a:lnTo>
                <a:lnTo>
                  <a:pt x="536675" y="178681"/>
                </a:lnTo>
                <a:lnTo>
                  <a:pt x="0" y="178681"/>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18" name="Frihåndsform: figur 17">
            <a:extLst>
              <a:ext uri="{FF2B5EF4-FFF2-40B4-BE49-F238E27FC236}">
                <a16:creationId xmlns:a16="http://schemas.microsoft.com/office/drawing/2014/main" id="{14202F7A-1245-3D90-F255-AE50D4AF0134}"/>
              </a:ext>
            </a:extLst>
          </xdr:cNvPr>
          <xdr:cNvSpPr/>
        </xdr:nvSpPr>
        <xdr:spPr>
          <a:xfrm>
            <a:off x="9609238" y="345617"/>
            <a:ext cx="512400" cy="102263"/>
          </a:xfrm>
          <a:custGeom>
            <a:avLst/>
            <a:gdLst>
              <a:gd name="connsiteX0" fmla="*/ 895300 w 895300"/>
              <a:gd name="connsiteY0" fmla="*/ 0 h 178681"/>
              <a:gd name="connsiteX1" fmla="*/ 0 w 895300"/>
              <a:gd name="connsiteY1" fmla="*/ 0 h 178681"/>
              <a:gd name="connsiteX2" fmla="*/ 0 w 895300"/>
              <a:gd name="connsiteY2" fmla="*/ 178681 h 178681"/>
              <a:gd name="connsiteX3" fmla="*/ 895300 w 895300"/>
              <a:gd name="connsiteY3" fmla="*/ 178681 h 178681"/>
              <a:gd name="connsiteX4" fmla="*/ 895300 w 895300"/>
              <a:gd name="connsiteY4" fmla="*/ 0 h 17868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95300" h="178681">
                <a:moveTo>
                  <a:pt x="895300" y="0"/>
                </a:moveTo>
                <a:lnTo>
                  <a:pt x="0" y="0"/>
                </a:lnTo>
                <a:lnTo>
                  <a:pt x="0" y="178681"/>
                </a:lnTo>
                <a:lnTo>
                  <a:pt x="895300" y="178681"/>
                </a:lnTo>
                <a:lnTo>
                  <a:pt x="895300" y="0"/>
                </a:lnTo>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19" name="Frihåndsform: figur 18">
            <a:extLst>
              <a:ext uri="{FF2B5EF4-FFF2-40B4-BE49-F238E27FC236}">
                <a16:creationId xmlns:a16="http://schemas.microsoft.com/office/drawing/2014/main" id="{AFF01543-A6AF-7421-DCC5-0356F40CD69B}"/>
              </a:ext>
            </a:extLst>
          </xdr:cNvPr>
          <xdr:cNvSpPr/>
        </xdr:nvSpPr>
        <xdr:spPr>
          <a:xfrm>
            <a:off x="9404350" y="217698"/>
            <a:ext cx="716927" cy="102263"/>
          </a:xfrm>
          <a:custGeom>
            <a:avLst/>
            <a:gdLst>
              <a:gd name="connsiteX0" fmla="*/ 0 w 1252663"/>
              <a:gd name="connsiteY0" fmla="*/ 0 h 178681"/>
              <a:gd name="connsiteX1" fmla="*/ 1252663 w 1252663"/>
              <a:gd name="connsiteY1" fmla="*/ 0 h 178681"/>
              <a:gd name="connsiteX2" fmla="*/ 1252663 w 1252663"/>
              <a:gd name="connsiteY2" fmla="*/ 178681 h 178681"/>
              <a:gd name="connsiteX3" fmla="*/ 0 w 1252663"/>
              <a:gd name="connsiteY3" fmla="*/ 178681 h 178681"/>
            </a:gdLst>
            <a:ahLst/>
            <a:cxnLst>
              <a:cxn ang="0">
                <a:pos x="connsiteX0" y="connsiteY0"/>
              </a:cxn>
              <a:cxn ang="0">
                <a:pos x="connsiteX1" y="connsiteY1"/>
              </a:cxn>
              <a:cxn ang="0">
                <a:pos x="connsiteX2" y="connsiteY2"/>
              </a:cxn>
              <a:cxn ang="0">
                <a:pos x="connsiteX3" y="connsiteY3"/>
              </a:cxn>
            </a:cxnLst>
            <a:rect l="l" t="t" r="r" b="b"/>
            <a:pathLst>
              <a:path w="1252663" h="178681">
                <a:moveTo>
                  <a:pt x="0" y="0"/>
                </a:moveTo>
                <a:lnTo>
                  <a:pt x="1252663" y="0"/>
                </a:lnTo>
                <a:lnTo>
                  <a:pt x="1252663" y="178681"/>
                </a:lnTo>
                <a:lnTo>
                  <a:pt x="0" y="178681"/>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20" name="Frihåndsform: figur 19">
            <a:extLst>
              <a:ext uri="{FF2B5EF4-FFF2-40B4-BE49-F238E27FC236}">
                <a16:creationId xmlns:a16="http://schemas.microsoft.com/office/drawing/2014/main" id="{69D6D292-5A40-45E5-1451-7FE978FDB530}"/>
              </a:ext>
            </a:extLst>
          </xdr:cNvPr>
          <xdr:cNvSpPr/>
        </xdr:nvSpPr>
        <xdr:spPr>
          <a:xfrm>
            <a:off x="10192098" y="87971"/>
            <a:ext cx="216818" cy="366775"/>
          </a:xfrm>
          <a:custGeom>
            <a:avLst/>
            <a:gdLst>
              <a:gd name="connsiteX0" fmla="*/ 302441 w 378838"/>
              <a:gd name="connsiteY0" fmla="*/ 166685 h 640853"/>
              <a:gd name="connsiteX1" fmla="*/ 305598 w 378838"/>
              <a:gd name="connsiteY1" fmla="*/ 236137 h 640853"/>
              <a:gd name="connsiteX2" fmla="*/ 252562 w 378838"/>
              <a:gd name="connsiteY2" fmla="*/ 202042 h 640853"/>
              <a:gd name="connsiteX3" fmla="*/ 187530 w 378838"/>
              <a:gd name="connsiteY3" fmla="*/ 188783 h 640853"/>
              <a:gd name="connsiteX4" fmla="*/ 116183 w 378838"/>
              <a:gd name="connsiteY4" fmla="*/ 204568 h 640853"/>
              <a:gd name="connsiteX5" fmla="*/ 56833 w 378838"/>
              <a:gd name="connsiteY5" fmla="*/ 250028 h 640853"/>
              <a:gd name="connsiteX6" fmla="*/ 15793 w 378838"/>
              <a:gd name="connsiteY6" fmla="*/ 321374 h 640853"/>
              <a:gd name="connsiteX7" fmla="*/ 9 w 378838"/>
              <a:gd name="connsiteY7" fmla="*/ 415450 h 640853"/>
              <a:gd name="connsiteX8" fmla="*/ 48626 w 378838"/>
              <a:gd name="connsiteY8" fmla="*/ 582135 h 640853"/>
              <a:gd name="connsiteX9" fmla="*/ 178690 w 378838"/>
              <a:gd name="connsiteY9" fmla="*/ 640854 h 640853"/>
              <a:gd name="connsiteX10" fmla="*/ 250037 w 378838"/>
              <a:gd name="connsiteY10" fmla="*/ 622543 h 640853"/>
              <a:gd name="connsiteX11" fmla="*/ 308755 w 378838"/>
              <a:gd name="connsiteY11" fmla="*/ 580241 h 640853"/>
              <a:gd name="connsiteX12" fmla="*/ 309386 w 378838"/>
              <a:gd name="connsiteY12" fmla="*/ 580241 h 640853"/>
              <a:gd name="connsiteX13" fmla="*/ 315700 w 378838"/>
              <a:gd name="connsiteY13" fmla="*/ 630120 h 640853"/>
              <a:gd name="connsiteX14" fmla="*/ 378838 w 378838"/>
              <a:gd name="connsiteY14" fmla="*/ 630120 h 640853"/>
              <a:gd name="connsiteX15" fmla="*/ 378838 w 378838"/>
              <a:gd name="connsiteY15" fmla="*/ 0 h 640853"/>
              <a:gd name="connsiteX16" fmla="*/ 302441 w 378838"/>
              <a:gd name="connsiteY16" fmla="*/ 0 h 640853"/>
              <a:gd name="connsiteX17" fmla="*/ 302441 w 378838"/>
              <a:gd name="connsiteY17" fmla="*/ 166685 h 640853"/>
              <a:gd name="connsiteX18" fmla="*/ 302441 w 378838"/>
              <a:gd name="connsiteY18" fmla="*/ 296750 h 640853"/>
              <a:gd name="connsiteX19" fmla="*/ 302441 w 378838"/>
              <a:gd name="connsiteY19" fmla="*/ 518997 h 640853"/>
              <a:gd name="connsiteX20" fmla="*/ 250668 w 378838"/>
              <a:gd name="connsiteY20" fmla="*/ 562562 h 640853"/>
              <a:gd name="connsiteX21" fmla="*/ 195106 w 378838"/>
              <a:gd name="connsiteY21" fmla="*/ 577084 h 640853"/>
              <a:gd name="connsiteX22" fmla="*/ 109238 w 378838"/>
              <a:gd name="connsiteY22" fmla="*/ 534781 h 640853"/>
              <a:gd name="connsiteX23" fmla="*/ 78931 w 378838"/>
              <a:gd name="connsiteY23" fmla="*/ 414818 h 640853"/>
              <a:gd name="connsiteX24" fmla="*/ 88402 w 378838"/>
              <a:gd name="connsiteY24" fmla="*/ 348523 h 640853"/>
              <a:gd name="connsiteX25" fmla="*/ 114289 w 378838"/>
              <a:gd name="connsiteY25" fmla="*/ 297381 h 640853"/>
              <a:gd name="connsiteX26" fmla="*/ 152804 w 378838"/>
              <a:gd name="connsiteY26" fmla="*/ 264549 h 640853"/>
              <a:gd name="connsiteX27" fmla="*/ 200157 w 378838"/>
              <a:gd name="connsiteY27" fmla="*/ 252553 h 640853"/>
              <a:gd name="connsiteX28" fmla="*/ 251299 w 378838"/>
              <a:gd name="connsiteY28" fmla="*/ 262655 h 640853"/>
              <a:gd name="connsiteX29" fmla="*/ 302441 w 378838"/>
              <a:gd name="connsiteY29" fmla="*/ 296750 h 640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78838" h="640853">
                <a:moveTo>
                  <a:pt x="302441" y="166685"/>
                </a:moveTo>
                <a:lnTo>
                  <a:pt x="305598" y="236137"/>
                </a:lnTo>
                <a:cubicBezTo>
                  <a:pt x="289309" y="222720"/>
                  <a:pt x="271503" y="211273"/>
                  <a:pt x="252562" y="202042"/>
                </a:cubicBezTo>
                <a:cubicBezTo>
                  <a:pt x="232168" y="192805"/>
                  <a:pt x="209943" y="188272"/>
                  <a:pt x="187530" y="188783"/>
                </a:cubicBezTo>
                <a:cubicBezTo>
                  <a:pt x="162906" y="188973"/>
                  <a:pt x="138598" y="194352"/>
                  <a:pt x="116183" y="204568"/>
                </a:cubicBezTo>
                <a:cubicBezTo>
                  <a:pt x="93517" y="215560"/>
                  <a:pt x="73376" y="231023"/>
                  <a:pt x="56833" y="250028"/>
                </a:cubicBezTo>
                <a:cubicBezTo>
                  <a:pt x="38902" y="271084"/>
                  <a:pt x="24949" y="295272"/>
                  <a:pt x="15793" y="321374"/>
                </a:cubicBezTo>
                <a:cubicBezTo>
                  <a:pt x="5060" y="351573"/>
                  <a:pt x="-243" y="383413"/>
                  <a:pt x="9" y="415450"/>
                </a:cubicBezTo>
                <a:cubicBezTo>
                  <a:pt x="9" y="486796"/>
                  <a:pt x="16425" y="542989"/>
                  <a:pt x="48626" y="582135"/>
                </a:cubicBezTo>
                <a:cubicBezTo>
                  <a:pt x="80826" y="621281"/>
                  <a:pt x="124391" y="640854"/>
                  <a:pt x="178690" y="640854"/>
                </a:cubicBezTo>
                <a:cubicBezTo>
                  <a:pt x="203630" y="640854"/>
                  <a:pt x="228190" y="634559"/>
                  <a:pt x="250037" y="622543"/>
                </a:cubicBezTo>
                <a:cubicBezTo>
                  <a:pt x="271314" y="610945"/>
                  <a:pt x="291013" y="596732"/>
                  <a:pt x="308755" y="580241"/>
                </a:cubicBezTo>
                <a:lnTo>
                  <a:pt x="309386" y="580241"/>
                </a:lnTo>
                <a:lnTo>
                  <a:pt x="315700" y="630120"/>
                </a:lnTo>
                <a:lnTo>
                  <a:pt x="378838" y="630120"/>
                </a:lnTo>
                <a:lnTo>
                  <a:pt x="378838" y="0"/>
                </a:lnTo>
                <a:lnTo>
                  <a:pt x="302441" y="0"/>
                </a:lnTo>
                <a:lnTo>
                  <a:pt x="302441" y="166685"/>
                </a:lnTo>
                <a:close/>
                <a:moveTo>
                  <a:pt x="302441" y="296750"/>
                </a:moveTo>
                <a:lnTo>
                  <a:pt x="302441" y="518997"/>
                </a:lnTo>
                <a:cubicBezTo>
                  <a:pt x="287793" y="536385"/>
                  <a:pt x="270304" y="551121"/>
                  <a:pt x="250668" y="562562"/>
                </a:cubicBezTo>
                <a:cubicBezTo>
                  <a:pt x="233683" y="572064"/>
                  <a:pt x="214553" y="577065"/>
                  <a:pt x="195106" y="577084"/>
                </a:cubicBezTo>
                <a:cubicBezTo>
                  <a:pt x="161201" y="578296"/>
                  <a:pt x="128937" y="562410"/>
                  <a:pt x="109238" y="534781"/>
                </a:cubicBezTo>
                <a:cubicBezTo>
                  <a:pt x="89034" y="506369"/>
                  <a:pt x="78931" y="465960"/>
                  <a:pt x="78931" y="414818"/>
                </a:cubicBezTo>
                <a:cubicBezTo>
                  <a:pt x="78616" y="392360"/>
                  <a:pt x="81836" y="369990"/>
                  <a:pt x="88402" y="348523"/>
                </a:cubicBezTo>
                <a:cubicBezTo>
                  <a:pt x="94211" y="330182"/>
                  <a:pt x="102924" y="312907"/>
                  <a:pt x="114289" y="297381"/>
                </a:cubicBezTo>
                <a:cubicBezTo>
                  <a:pt x="124644" y="283800"/>
                  <a:pt x="137777" y="272600"/>
                  <a:pt x="152804" y="264549"/>
                </a:cubicBezTo>
                <a:cubicBezTo>
                  <a:pt x="167388" y="256752"/>
                  <a:pt x="183615" y="252629"/>
                  <a:pt x="200157" y="252553"/>
                </a:cubicBezTo>
                <a:cubicBezTo>
                  <a:pt x="217710" y="252484"/>
                  <a:pt x="235073" y="255918"/>
                  <a:pt x="251299" y="262655"/>
                </a:cubicBezTo>
                <a:cubicBezTo>
                  <a:pt x="269988" y="271311"/>
                  <a:pt x="287225" y="282815"/>
                  <a:pt x="302441" y="296750"/>
                </a:cubicBez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21" name="Frihåndsform: figur 20">
            <a:extLst>
              <a:ext uri="{FF2B5EF4-FFF2-40B4-BE49-F238E27FC236}">
                <a16:creationId xmlns:a16="http://schemas.microsoft.com/office/drawing/2014/main" id="{736997F1-24D0-B1B9-7A1E-81CEB7C0CCDB}"/>
              </a:ext>
            </a:extLst>
          </xdr:cNvPr>
          <xdr:cNvSpPr/>
        </xdr:nvSpPr>
        <xdr:spPr>
          <a:xfrm>
            <a:off x="10451195" y="82550"/>
            <a:ext cx="147794" cy="366414"/>
          </a:xfrm>
          <a:custGeom>
            <a:avLst/>
            <a:gdLst>
              <a:gd name="connsiteX0" fmla="*/ 256972 w 258235"/>
              <a:gd name="connsiteY0" fmla="*/ 13892 h 640223"/>
              <a:gd name="connsiteX1" fmla="*/ 223510 w 258235"/>
              <a:gd name="connsiteY1" fmla="*/ 3790 h 640223"/>
              <a:gd name="connsiteX2" fmla="*/ 184995 w 258235"/>
              <a:gd name="connsiteY2" fmla="*/ 1 h 640223"/>
              <a:gd name="connsiteX3" fmla="*/ 89025 w 258235"/>
              <a:gd name="connsiteY3" fmla="*/ 38516 h 640223"/>
              <a:gd name="connsiteX4" fmla="*/ 58087 w 258235"/>
              <a:gd name="connsiteY4" fmla="*/ 143325 h 640223"/>
              <a:gd name="connsiteX5" fmla="*/ 58087 w 258235"/>
              <a:gd name="connsiteY5" fmla="*/ 209621 h 640223"/>
              <a:gd name="connsiteX6" fmla="*/ 0 w 258235"/>
              <a:gd name="connsiteY6" fmla="*/ 214040 h 640223"/>
              <a:gd name="connsiteX7" fmla="*/ 0 w 258235"/>
              <a:gd name="connsiteY7" fmla="*/ 271496 h 640223"/>
              <a:gd name="connsiteX8" fmla="*/ 58087 w 258235"/>
              <a:gd name="connsiteY8" fmla="*/ 271496 h 640223"/>
              <a:gd name="connsiteX9" fmla="*/ 58087 w 258235"/>
              <a:gd name="connsiteY9" fmla="*/ 640224 h 640223"/>
              <a:gd name="connsiteX10" fmla="*/ 133222 w 258235"/>
              <a:gd name="connsiteY10" fmla="*/ 640224 h 640223"/>
              <a:gd name="connsiteX11" fmla="*/ 133222 w 258235"/>
              <a:gd name="connsiteY11" fmla="*/ 271496 h 640223"/>
              <a:gd name="connsiteX12" fmla="*/ 224141 w 258235"/>
              <a:gd name="connsiteY12" fmla="*/ 271496 h 640223"/>
              <a:gd name="connsiteX13" fmla="*/ 224141 w 258235"/>
              <a:gd name="connsiteY13" fmla="*/ 209621 h 640223"/>
              <a:gd name="connsiteX14" fmla="*/ 133222 w 258235"/>
              <a:gd name="connsiteY14" fmla="*/ 209621 h 640223"/>
              <a:gd name="connsiteX15" fmla="*/ 133222 w 258235"/>
              <a:gd name="connsiteY15" fmla="*/ 143325 h 640223"/>
              <a:gd name="connsiteX16" fmla="*/ 191309 w 258235"/>
              <a:gd name="connsiteY16" fmla="*/ 61877 h 640223"/>
              <a:gd name="connsiteX17" fmla="*/ 239294 w 258235"/>
              <a:gd name="connsiteY17" fmla="*/ 72610 h 640223"/>
              <a:gd name="connsiteX18" fmla="*/ 241188 w 258235"/>
              <a:gd name="connsiteY18" fmla="*/ 73242 h 640223"/>
              <a:gd name="connsiteX19" fmla="*/ 258236 w 258235"/>
              <a:gd name="connsiteY19" fmla="*/ 14523 h 6402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58235" h="640223">
                <a:moveTo>
                  <a:pt x="256972" y="13892"/>
                </a:moveTo>
                <a:cubicBezTo>
                  <a:pt x="246176" y="9403"/>
                  <a:pt x="235000" y="6019"/>
                  <a:pt x="223510" y="3790"/>
                </a:cubicBezTo>
                <a:cubicBezTo>
                  <a:pt x="210819" y="1220"/>
                  <a:pt x="197938" y="-49"/>
                  <a:pt x="184995" y="1"/>
                </a:cubicBezTo>
                <a:cubicBezTo>
                  <a:pt x="142061" y="1"/>
                  <a:pt x="109861" y="12629"/>
                  <a:pt x="89025" y="38516"/>
                </a:cubicBezTo>
                <a:cubicBezTo>
                  <a:pt x="68189" y="64402"/>
                  <a:pt x="58087" y="99129"/>
                  <a:pt x="58087" y="143325"/>
                </a:cubicBezTo>
                <a:lnTo>
                  <a:pt x="58087" y="209621"/>
                </a:lnTo>
                <a:lnTo>
                  <a:pt x="0" y="214040"/>
                </a:lnTo>
                <a:lnTo>
                  <a:pt x="0" y="271496"/>
                </a:lnTo>
                <a:lnTo>
                  <a:pt x="58087" y="271496"/>
                </a:lnTo>
                <a:lnTo>
                  <a:pt x="58087" y="640224"/>
                </a:lnTo>
                <a:lnTo>
                  <a:pt x="133222" y="640224"/>
                </a:lnTo>
                <a:lnTo>
                  <a:pt x="133222" y="271496"/>
                </a:lnTo>
                <a:lnTo>
                  <a:pt x="224141" y="271496"/>
                </a:lnTo>
                <a:lnTo>
                  <a:pt x="224141" y="209621"/>
                </a:lnTo>
                <a:lnTo>
                  <a:pt x="133222" y="209621"/>
                </a:lnTo>
                <a:lnTo>
                  <a:pt x="133222" y="143325"/>
                </a:lnTo>
                <a:cubicBezTo>
                  <a:pt x="133222" y="89026"/>
                  <a:pt x="152163" y="61877"/>
                  <a:pt x="191309" y="61877"/>
                </a:cubicBezTo>
                <a:cubicBezTo>
                  <a:pt x="207851" y="62041"/>
                  <a:pt x="224204" y="65697"/>
                  <a:pt x="239294" y="72610"/>
                </a:cubicBezTo>
                <a:lnTo>
                  <a:pt x="241188" y="73242"/>
                </a:lnTo>
                <a:lnTo>
                  <a:pt x="258236" y="14523"/>
                </a:ln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sp macro="" textlink="">
        <xdr:nvSpPr>
          <xdr:cNvPr id="22" name="Frihåndsform: figur 21">
            <a:extLst>
              <a:ext uri="{FF2B5EF4-FFF2-40B4-BE49-F238E27FC236}">
                <a16:creationId xmlns:a16="http://schemas.microsoft.com/office/drawing/2014/main" id="{08132075-0D99-40F4-C73D-99703A5D3B12}"/>
              </a:ext>
            </a:extLst>
          </xdr:cNvPr>
          <xdr:cNvSpPr/>
        </xdr:nvSpPr>
        <xdr:spPr>
          <a:xfrm>
            <a:off x="10596459" y="190235"/>
            <a:ext cx="229821" cy="270293"/>
          </a:xfrm>
          <a:custGeom>
            <a:avLst/>
            <a:gdLst>
              <a:gd name="connsiteX0" fmla="*/ 353574 w 401559"/>
              <a:gd name="connsiteY0" fmla="*/ 85237 h 472274"/>
              <a:gd name="connsiteX1" fmla="*/ 401559 w 401559"/>
              <a:gd name="connsiteY1" fmla="*/ 27781 h 472274"/>
              <a:gd name="connsiteX2" fmla="*/ 367465 w 401559"/>
              <a:gd name="connsiteY2" fmla="*/ 0 h 472274"/>
              <a:gd name="connsiteX3" fmla="*/ 323268 w 401559"/>
              <a:gd name="connsiteY3" fmla="*/ 53668 h 472274"/>
              <a:gd name="connsiteX4" fmla="*/ 267075 w 401559"/>
              <a:gd name="connsiteY4" fmla="*/ 21467 h 472274"/>
              <a:gd name="connsiteX5" fmla="*/ 201411 w 401559"/>
              <a:gd name="connsiteY5" fmla="*/ 10102 h 472274"/>
              <a:gd name="connsiteX6" fmla="*/ 61876 w 401559"/>
              <a:gd name="connsiteY6" fmla="*/ 69452 h 472274"/>
              <a:gd name="connsiteX7" fmla="*/ 17679 w 401559"/>
              <a:gd name="connsiteY7" fmla="*/ 140798 h 472274"/>
              <a:gd name="connsiteX8" fmla="*/ 1263 w 401559"/>
              <a:gd name="connsiteY8" fmla="*/ 236768 h 472274"/>
              <a:gd name="connsiteX9" fmla="*/ 13891 w 401559"/>
              <a:gd name="connsiteY9" fmla="*/ 322005 h 472274"/>
              <a:gd name="connsiteX10" fmla="*/ 47985 w 401559"/>
              <a:gd name="connsiteY10" fmla="*/ 387038 h 472274"/>
              <a:gd name="connsiteX11" fmla="*/ 0 w 401559"/>
              <a:gd name="connsiteY11" fmla="*/ 444493 h 472274"/>
              <a:gd name="connsiteX12" fmla="*/ 35357 w 401559"/>
              <a:gd name="connsiteY12" fmla="*/ 472274 h 472274"/>
              <a:gd name="connsiteX13" fmla="*/ 78292 w 401559"/>
              <a:gd name="connsiteY13" fmla="*/ 419238 h 472274"/>
              <a:gd name="connsiteX14" fmla="*/ 200149 w 401559"/>
              <a:gd name="connsiteY14" fmla="*/ 461541 h 472274"/>
              <a:gd name="connsiteX15" fmla="*/ 275915 w 401559"/>
              <a:gd name="connsiteY15" fmla="*/ 446388 h 472274"/>
              <a:gd name="connsiteX16" fmla="*/ 339684 w 401559"/>
              <a:gd name="connsiteY16" fmla="*/ 402191 h 472274"/>
              <a:gd name="connsiteX17" fmla="*/ 383881 w 401559"/>
              <a:gd name="connsiteY17" fmla="*/ 331476 h 472274"/>
              <a:gd name="connsiteX18" fmla="*/ 400297 w 401559"/>
              <a:gd name="connsiteY18" fmla="*/ 236137 h 472274"/>
              <a:gd name="connsiteX19" fmla="*/ 387669 w 401559"/>
              <a:gd name="connsiteY19" fmla="*/ 149638 h 472274"/>
              <a:gd name="connsiteX20" fmla="*/ 353574 w 401559"/>
              <a:gd name="connsiteY20" fmla="*/ 85237 h 472274"/>
              <a:gd name="connsiteX21" fmla="*/ 201411 w 401559"/>
              <a:gd name="connsiteY21" fmla="*/ 71978 h 472274"/>
              <a:gd name="connsiteX22" fmla="*/ 280965 w 401559"/>
              <a:gd name="connsiteY22" fmla="*/ 105441 h 472274"/>
              <a:gd name="connsiteX23" fmla="*/ 95339 w 401559"/>
              <a:gd name="connsiteY23" fmla="*/ 330213 h 472274"/>
              <a:gd name="connsiteX24" fmla="*/ 76397 w 401559"/>
              <a:gd name="connsiteY24" fmla="*/ 233612 h 472274"/>
              <a:gd name="connsiteX25" fmla="*/ 85868 w 401559"/>
              <a:gd name="connsiteY25" fmla="*/ 167948 h 472274"/>
              <a:gd name="connsiteX26" fmla="*/ 111755 w 401559"/>
              <a:gd name="connsiteY26" fmla="*/ 116806 h 472274"/>
              <a:gd name="connsiteX27" fmla="*/ 151532 w 401559"/>
              <a:gd name="connsiteY27" fmla="*/ 83974 h 472274"/>
              <a:gd name="connsiteX28" fmla="*/ 201411 w 401559"/>
              <a:gd name="connsiteY28" fmla="*/ 71978 h 472274"/>
              <a:gd name="connsiteX29" fmla="*/ 201411 w 401559"/>
              <a:gd name="connsiteY29" fmla="*/ 401559 h 472274"/>
              <a:gd name="connsiteX30" fmla="*/ 121857 w 401559"/>
              <a:gd name="connsiteY30" fmla="*/ 368727 h 472274"/>
              <a:gd name="connsiteX31" fmla="*/ 306852 w 401559"/>
              <a:gd name="connsiteY31" fmla="*/ 142692 h 472274"/>
              <a:gd name="connsiteX32" fmla="*/ 326425 w 401559"/>
              <a:gd name="connsiteY32" fmla="*/ 239925 h 472274"/>
              <a:gd name="connsiteX33" fmla="*/ 316955 w 401559"/>
              <a:gd name="connsiteY33" fmla="*/ 305589 h 472274"/>
              <a:gd name="connsiteX34" fmla="*/ 291067 w 401559"/>
              <a:gd name="connsiteY34" fmla="*/ 356731 h 472274"/>
              <a:gd name="connsiteX35" fmla="*/ 251291 w 401559"/>
              <a:gd name="connsiteY35" fmla="*/ 389563 h 472274"/>
              <a:gd name="connsiteX36" fmla="*/ 201411 w 401559"/>
              <a:gd name="connsiteY36" fmla="*/ 401559 h 4722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01559" h="472274">
                <a:moveTo>
                  <a:pt x="353574" y="85237"/>
                </a:moveTo>
                <a:lnTo>
                  <a:pt x="401559" y="27781"/>
                </a:lnTo>
                <a:lnTo>
                  <a:pt x="367465" y="0"/>
                </a:lnTo>
                <a:lnTo>
                  <a:pt x="323268" y="53668"/>
                </a:lnTo>
                <a:cubicBezTo>
                  <a:pt x="306726" y="39493"/>
                  <a:pt x="287658" y="28570"/>
                  <a:pt x="267075" y="21467"/>
                </a:cubicBezTo>
                <a:cubicBezTo>
                  <a:pt x="245987" y="13972"/>
                  <a:pt x="223762" y="10134"/>
                  <a:pt x="201411" y="10102"/>
                </a:cubicBezTo>
                <a:cubicBezTo>
                  <a:pt x="148691" y="9761"/>
                  <a:pt x="98180" y="31241"/>
                  <a:pt x="61876" y="69452"/>
                </a:cubicBezTo>
                <a:cubicBezTo>
                  <a:pt x="42934" y="90338"/>
                  <a:pt x="27907" y="114520"/>
                  <a:pt x="17679" y="140798"/>
                </a:cubicBezTo>
                <a:cubicBezTo>
                  <a:pt x="6314" y="171502"/>
                  <a:pt x="758" y="204038"/>
                  <a:pt x="1263" y="236768"/>
                </a:cubicBezTo>
                <a:cubicBezTo>
                  <a:pt x="884" y="265673"/>
                  <a:pt x="5178" y="294445"/>
                  <a:pt x="13891" y="322005"/>
                </a:cubicBezTo>
                <a:cubicBezTo>
                  <a:pt x="21530" y="345442"/>
                  <a:pt x="33084" y="367427"/>
                  <a:pt x="47985" y="387038"/>
                </a:cubicBezTo>
                <a:lnTo>
                  <a:pt x="0" y="444493"/>
                </a:lnTo>
                <a:lnTo>
                  <a:pt x="35357" y="472274"/>
                </a:lnTo>
                <a:lnTo>
                  <a:pt x="78292" y="419238"/>
                </a:lnTo>
                <a:cubicBezTo>
                  <a:pt x="112702" y="447164"/>
                  <a:pt x="155826" y="462128"/>
                  <a:pt x="200149" y="461541"/>
                </a:cubicBezTo>
                <a:cubicBezTo>
                  <a:pt x="226162" y="461642"/>
                  <a:pt x="251922" y="456490"/>
                  <a:pt x="275915" y="446388"/>
                </a:cubicBezTo>
                <a:cubicBezTo>
                  <a:pt x="300096" y="436355"/>
                  <a:pt x="321816" y="421284"/>
                  <a:pt x="339684" y="402191"/>
                </a:cubicBezTo>
                <a:cubicBezTo>
                  <a:pt x="358752" y="381639"/>
                  <a:pt x="373779" y="357640"/>
                  <a:pt x="383881" y="331476"/>
                </a:cubicBezTo>
                <a:cubicBezTo>
                  <a:pt x="395183" y="300974"/>
                  <a:pt x="400739" y="268653"/>
                  <a:pt x="400297" y="236137"/>
                </a:cubicBezTo>
                <a:cubicBezTo>
                  <a:pt x="400550" y="206828"/>
                  <a:pt x="396256" y="177652"/>
                  <a:pt x="387669" y="149638"/>
                </a:cubicBezTo>
                <a:cubicBezTo>
                  <a:pt x="380030" y="126396"/>
                  <a:pt x="368475" y="104620"/>
                  <a:pt x="353574" y="85237"/>
                </a:cubicBezTo>
                <a:close/>
                <a:moveTo>
                  <a:pt x="201411" y="71978"/>
                </a:moveTo>
                <a:cubicBezTo>
                  <a:pt x="231465" y="71321"/>
                  <a:pt x="260382" y="83488"/>
                  <a:pt x="280965" y="105441"/>
                </a:cubicBezTo>
                <a:lnTo>
                  <a:pt x="95339" y="330213"/>
                </a:lnTo>
                <a:cubicBezTo>
                  <a:pt x="81891" y="299825"/>
                  <a:pt x="75451" y="266822"/>
                  <a:pt x="76397" y="233612"/>
                </a:cubicBezTo>
                <a:cubicBezTo>
                  <a:pt x="76145" y="211362"/>
                  <a:pt x="79302" y="189213"/>
                  <a:pt x="85868" y="167948"/>
                </a:cubicBezTo>
                <a:cubicBezTo>
                  <a:pt x="91362" y="149499"/>
                  <a:pt x="100137" y="132180"/>
                  <a:pt x="111755" y="116806"/>
                </a:cubicBezTo>
                <a:cubicBezTo>
                  <a:pt x="122236" y="102896"/>
                  <a:pt x="135874" y="91651"/>
                  <a:pt x="151532" y="83974"/>
                </a:cubicBezTo>
                <a:cubicBezTo>
                  <a:pt x="166875" y="75797"/>
                  <a:pt x="184048" y="71675"/>
                  <a:pt x="201411" y="71978"/>
                </a:cubicBezTo>
                <a:close/>
                <a:moveTo>
                  <a:pt x="201411" y="401559"/>
                </a:moveTo>
                <a:cubicBezTo>
                  <a:pt x="171547" y="401793"/>
                  <a:pt x="142882" y="389954"/>
                  <a:pt x="121857" y="368727"/>
                </a:cubicBezTo>
                <a:lnTo>
                  <a:pt x="306852" y="142692"/>
                </a:lnTo>
                <a:cubicBezTo>
                  <a:pt x="320743" y="173182"/>
                  <a:pt x="327435" y="206443"/>
                  <a:pt x="326425" y="239925"/>
                </a:cubicBezTo>
                <a:cubicBezTo>
                  <a:pt x="326677" y="262175"/>
                  <a:pt x="323520" y="284324"/>
                  <a:pt x="316955" y="305589"/>
                </a:cubicBezTo>
                <a:cubicBezTo>
                  <a:pt x="311146" y="323931"/>
                  <a:pt x="302432" y="341206"/>
                  <a:pt x="291067" y="356731"/>
                </a:cubicBezTo>
                <a:cubicBezTo>
                  <a:pt x="280271" y="370363"/>
                  <a:pt x="266696" y="381551"/>
                  <a:pt x="251291" y="389563"/>
                </a:cubicBezTo>
                <a:cubicBezTo>
                  <a:pt x="235821" y="397310"/>
                  <a:pt x="218711" y="401414"/>
                  <a:pt x="201411" y="401559"/>
                </a:cubicBezTo>
                <a:close/>
              </a:path>
            </a:pathLst>
          </a:custGeom>
          <a:solidFill>
            <a:srgbClr val="FFFFFF"/>
          </a:solidFill>
          <a:ln w="6314" cap="flat">
            <a:noFill/>
            <a:prstDash val="solid"/>
            <a:miter/>
          </a:ln>
        </xdr:spPr>
        <xdr:txBody>
          <a:bodyPr wrap="square" rtlCol="0" anchor="ct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b-NO"/>
          </a:p>
        </xdr:txBody>
      </xdr:sp>
    </xdr:grpSp>
    <xdr:clientData fPrintsWithSheet="0"/>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mensjon" xr10:uid="{672F4E89-C987-4046-867C-29F29D926572}" sourceName="Tema">
  <extLst>
    <x:ext xmlns:x15="http://schemas.microsoft.com/office/spreadsheetml/2010/11/main" uri="{2F2917AC-EB37-4324-AD4E-5DD8C200BD13}">
      <x15:tableSlicerCache tableId="3" column="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mråde" xr10:uid="{24E54507-D73C-4132-AE1A-EB6168562E70}" sourceName="Område">
  <extLst>
    <x:ext xmlns:x15="http://schemas.microsoft.com/office/spreadsheetml/2010/11/main" uri="{2F2917AC-EB37-4324-AD4E-5DD8C200BD13}">
      <x15:tableSlicerCache tableId="3" column="3"/>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ivå_status" xr10:uid="{BCFCEC6A-8E50-4877-91D2-216EB3E5656C}" sourceName="Status">
  <extLst>
    <x:ext xmlns:x15="http://schemas.microsoft.com/office/spreadsheetml/2010/11/main" uri="{2F2917AC-EB37-4324-AD4E-5DD8C200BD13}">
      <x15:tableSlicerCache tableId="3" column="7"/>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mensjon1" xr10:uid="{F36BC799-795C-4DDA-A4C4-EB10B3D9DE11}" sourceName="Dimensjon">
  <extLst>
    <x:ext xmlns:x15="http://schemas.microsoft.com/office/spreadsheetml/2010/11/main" uri="{2F2917AC-EB37-4324-AD4E-5DD8C200BD13}">
      <x15:tableSlicerCache tableId="3" column="10"/>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ivå_ambisjon" xr10:uid="{2DF451CE-97DA-4CE1-9126-5CD8E8AD80F8}" sourceName="Ambisjon">
  <extLst>
    <x:ext xmlns:x15="http://schemas.microsoft.com/office/spreadsheetml/2010/11/main" uri="{2F2917AC-EB37-4324-AD4E-5DD8C200BD13}">
      <x15:tableSlicerCache tableId="3" column="8"/>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ap" xr10:uid="{CE812EED-ED58-4633-A189-909E646397D4}" sourceName="Gap">
  <extLst>
    <x:ext xmlns:x15="http://schemas.microsoft.com/office/spreadsheetml/2010/11/main" uri="{2F2917AC-EB37-4324-AD4E-5DD8C200BD13}">
      <x15:tableSlicerCache tableId="3" column="9"/>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imensjon 1" xr10:uid="{77C127AD-4D05-49A5-A78E-5FD7A38125B5}" cache="Slicer_Dimensjon" caption="Tema" style="SlicerDFØ" rowHeight="251883"/>
  <slicer name="Område 1" xr10:uid="{8AF442F8-35BD-4C1F-8F70-128970B25A67}" cache="Slicer_Område" caption="Område" style="SlicerDFØ" rowHeight="251883"/>
  <slicer name="Nivå status 1" xr10:uid="{588FFC54-D56B-416D-BD4F-B103D25A1AA4}" cache="Slicer_Nivå_status" caption="Status" style="SlicerDFØ" rowHeight="251883"/>
  <slicer name="Dimensjon 3" xr10:uid="{66FD7841-F59E-499F-A05A-13263CE139CD}" cache="Slicer_Dimensjon1" caption="Dimensjon" style="SlicerDFØ" rowHeight="251883"/>
  <slicer name="Nivå ambisjon" xr10:uid="{50C95084-ED2A-49BA-980F-391B52D4FDB6}" cache="Slicer_Nivå_ambisjon" caption="Ambisjon" style="SlicerDFØ" rowHeight="251883"/>
  <slicer name="Gap" xr10:uid="{9DAAEC48-771E-41D5-BB5F-D008BFACF478}" cache="Slicer_Gap" caption="Gap" style="SlicerDFØ" rowHeight="251883"/>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D223F64-54DD-4325-B217-574C864FD280}" name="tblAlleSpørsmål" displayName="tblAlleSpørsmål" ref="B8:M39" totalsRowShown="0">
  <autoFilter ref="B8:M39" xr:uid="{BD223F64-54DD-4325-B217-574C864FD280}"/>
  <tableColumns count="12">
    <tableColumn id="1" xr3:uid="{639F1595-0A23-4EC3-B98D-38D8E25367BF}" name="ID">
      <calculatedColumnFormula>'Klima og miljø'!B12</calculatedColumnFormula>
    </tableColumn>
    <tableColumn id="10" xr3:uid="{B1494F65-864B-4EDC-A493-3D862C7C68EF}" name="Dimensjon">
      <calculatedColumnFormula>'Klima og miljø'!$C$3</calculatedColumnFormula>
    </tableColumn>
    <tableColumn id="2" xr3:uid="{39FC8CBB-E13A-4825-B787-E3F0CB52914F}" name="Tema">
      <calculatedColumnFormula>'Klima og miljø'!$C$17</calculatedColumnFormula>
    </tableColumn>
    <tableColumn id="3" xr3:uid="{F102B216-EBE5-4400-A2C6-DB633C0F7B35}" name="Område">
      <calculatedColumnFormula>'Klima og miljø'!C12</calculatedColumnFormula>
    </tableColumn>
    <tableColumn id="4" xr3:uid="{3D469550-63CC-4B55-9ED5-5E5949A528E9}" name="Dagens situasjon">
      <calculatedColumnFormula>'Klima og miljø'!F12</calculatedColumnFormula>
    </tableColumn>
    <tableColumn id="5" xr3:uid="{E0306C9E-DAC0-4B43-A307-6FC3160C07A6}" name="Ambisjonsnivå">
      <calculatedColumnFormula>'Klima og miljø'!G12</calculatedColumnFormula>
    </tableColumn>
    <tableColumn id="6" xr3:uid="{FD4745AE-6377-4FF1-9670-6DD90A08DEEE}" name="Inkluder i fremvisning">
      <calculatedColumnFormula>'Klima og miljø'!M12</calculatedColumnFormula>
    </tableColumn>
    <tableColumn id="7" xr3:uid="{EC92E90C-294B-406B-8D9C-F5D6F2C2BA22}" name="Status">
      <calculatedColumnFormula>'Klima og miljø'!O12</calculatedColumnFormula>
    </tableColumn>
    <tableColumn id="8" xr3:uid="{2769EAA2-BE93-468D-98A1-7C45F5612651}" name="Ambisjon">
      <calculatedColumnFormula>'Klima og miljø'!P12</calculatedColumnFormula>
    </tableColumn>
    <tableColumn id="9" xr3:uid="{B1595DDC-7591-436A-BB54-A84D2DEA6B85}" name="Gap">
      <calculatedColumnFormula>'Klima og miljø'!Q12</calculatedColumnFormula>
    </tableColumn>
    <tableColumn id="11" xr3:uid="{3E2C3279-6F17-4F71-B66E-33F088F9BDF4}" name="Rad synlig" dataDxfId="13">
      <calculatedColumnFormula>SUBTOTAL(103,tblAlleSpørsmål[[#This Row],[ID]])</calculatedColumnFormula>
    </tableColumn>
    <tableColumn id="12" xr3:uid="{0B2C5983-812A-489E-A699-3B02DF4C6EA4}" name="Inkluder i heatmap" dataDxfId="12">
      <calculatedColumnFormula>AND(tblAlleSpørsmål[[#This Row],[Rad synlig]]=1,tblAlleSpørsmål[[#This Row],[Inkluder i fremvisning]])</calculatedColumnFormula>
    </tableColumn>
  </tableColumns>
  <tableStyleInfo name="tblStyleDFØ"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5724B05-0310-4DDA-A2EB-83100086AAF6}" name="tblDataVurderingDagensSituasjon" displayName="tblDataVurderingDagensSituasjon" ref="B8:C13" totalsRowShown="0">
  <autoFilter ref="B8:C13" xr:uid="{95724B05-0310-4DDA-A2EB-83100086AAF6}">
    <filterColumn colId="0" hiddenButton="1"/>
    <filterColumn colId="1" hiddenButton="1"/>
  </autoFilter>
  <tableColumns count="2">
    <tableColumn id="1" xr3:uid="{66735979-F5A7-4656-B02A-70F88D3C86FA}" name="Vurdering av dagens situasjon"/>
    <tableColumn id="2" xr3:uid="{26A9503C-75BA-472B-A112-D4615BC187B6}" name="Nivå"/>
  </tableColumns>
  <tableStyleInfo name="tblStyleDFØ"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4228CCF-0EFE-4C8C-9080-EB8E8EE421FE}" name="tblDataVurderingAvAmbisjonsnivå" displayName="tblDataVurderingAvAmbisjonsnivå" ref="E8:F12" totalsRowShown="0">
  <autoFilter ref="E8:F12" xr:uid="{54228CCF-0EFE-4C8C-9080-EB8E8EE421FE}">
    <filterColumn colId="0" hiddenButton="1"/>
    <filterColumn colId="1" hiddenButton="1"/>
  </autoFilter>
  <tableColumns count="2">
    <tableColumn id="1" xr3:uid="{11D11102-795F-4240-925B-91217AFDDD3C}" name="Vurdering av ambisjonsnivå"/>
    <tableColumn id="2" xr3:uid="{C45AEB32-522E-476D-A0C7-08A06638F1B7}" name="Nivå"/>
  </tableColumns>
  <tableStyleInfo name="tblStyleDFØ"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C67E5BC-83D1-4402-A1F0-0D5DC9235767}" name="tblDDSorteringHeatmap" displayName="tblDDSorteringHeatmap" ref="H8:H12" totalsRowShown="0">
  <autoFilter ref="H8:H12" xr:uid="{5C67E5BC-83D1-4402-A1F0-0D5DC9235767}"/>
  <tableColumns count="1">
    <tableColumn id="1" xr3:uid="{22116037-5AF8-4959-B70B-3993269932BA}" name="Sortering heatmap"/>
  </tableColumns>
  <tableStyleInfo name="tblStyleDFØ"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1522" row="7">
    <wetp:webextensionref xmlns:r="http://schemas.openxmlformats.org/officeDocument/2006/relationships" r:id="rId1"/>
  </wetp:taskpane>
</wetp:taskpanes>
</file>

<file path=xl/webextensions/webextension1.xml><?xml version="1.0" encoding="utf-8"?>
<we:webextension xmlns:we="http://schemas.microsoft.com/office/webextensions/webextension/2010/11" id="{E2631549-653E-468B-B924-9277904B9A07}">
  <we:reference id="WA200003696" version="1.3.0.0" store="Omex" storeType="OMEX"/>
  <we:alternateReferences>
    <we:reference id="WA200003696" version="1.3.0.0" store="WA200003696" storeType="OMEX"/>
  </we:alternateReferences>
  <we:properties>
    <we:property name="projectV0_1-56c6e055-265e-4713-816e-a646dbb708de" value="{&quot;kind&quot;:&quot;AFEJSONBlobNode&quot;,&quot;id&quot;:&quot;{905506B2-2498-4F1B-A2D3-157FB24030F8}&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_xldudf_LABS_GENERATIVEAI</we:customFunctionIds>
      </we:customFunctionIdList>
    </a:ext>
  </we:extLst>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table" Target="../tables/table4.xml"/><Relationship Id="rId4" Type="http://schemas.openxmlformats.org/officeDocument/2006/relationships/table" Target="../tables/table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88ED8-AB6D-40A4-936F-7ADC82634DE9}">
  <sheetPr codeName="Ark1">
    <pageSetUpPr fitToPage="1"/>
  </sheetPr>
  <dimension ref="A1:C28"/>
  <sheetViews>
    <sheetView tabSelected="1" topLeftCell="B1" zoomScaleNormal="100" workbookViewId="0">
      <selection activeCell="B3" sqref="B3"/>
    </sheetView>
  </sheetViews>
  <sheetFormatPr baseColWidth="10" defaultColWidth="0" defaultRowHeight="14.5" zeroHeight="1" x14ac:dyDescent="0.35"/>
  <cols>
    <col min="1" max="1" width="2.6328125" hidden="1" customWidth="1"/>
    <col min="2" max="2" width="166.36328125" customWidth="1"/>
    <col min="3" max="3" width="11.453125" customWidth="1"/>
    <col min="4" max="16384" width="11.453125" hidden="1"/>
  </cols>
  <sheetData>
    <row r="1" spans="2:2" s="11" customFormat="1" ht="42" customHeight="1" x14ac:dyDescent="0.35"/>
    <row r="2" spans="2:2" ht="30" customHeight="1" x14ac:dyDescent="0.35"/>
    <row r="3" spans="2:2" ht="31" x14ac:dyDescent="0.7">
      <c r="B3" s="15" t="s">
        <v>101</v>
      </c>
    </row>
    <row r="4" spans="2:2" x14ac:dyDescent="0.35"/>
    <row r="5" spans="2:2" ht="21" x14ac:dyDescent="0.5">
      <c r="B5" s="16" t="s">
        <v>102</v>
      </c>
    </row>
    <row r="6" spans="2:2" ht="15" thickBot="1" x14ac:dyDescent="0.4"/>
    <row r="7" spans="2:2" ht="190" customHeight="1" thickTop="1" thickBot="1" x14ac:dyDescent="0.4">
      <c r="B7" s="44" t="s">
        <v>177</v>
      </c>
    </row>
    <row r="8" spans="2:2" ht="15" thickTop="1" x14ac:dyDescent="0.35"/>
    <row r="9" spans="2:2" ht="21" x14ac:dyDescent="0.5">
      <c r="B9" s="16" t="s">
        <v>103</v>
      </c>
    </row>
    <row r="10" spans="2:2" x14ac:dyDescent="0.35"/>
    <row r="11" spans="2:2" ht="182.5" customHeight="1" x14ac:dyDescent="0.35"/>
    <row r="12" spans="2:2" ht="21" x14ac:dyDescent="0.5">
      <c r="B12" s="16" t="s">
        <v>104</v>
      </c>
    </row>
    <row r="13" spans="2:2" x14ac:dyDescent="0.35"/>
    <row r="14" spans="2:2" ht="175" customHeight="1" x14ac:dyDescent="0.35"/>
    <row r="15" spans="2:2" x14ac:dyDescent="0.35"/>
    <row r="16" spans="2:2" x14ac:dyDescent="0.35"/>
    <row r="17" spans="2:2" ht="21" x14ac:dyDescent="0.5">
      <c r="B17" s="16" t="s">
        <v>108</v>
      </c>
    </row>
    <row r="18" spans="2:2" ht="21.5" thickBot="1" x14ac:dyDescent="0.55000000000000004">
      <c r="B18" s="16"/>
    </row>
    <row r="19" spans="2:2" ht="15" thickTop="1" x14ac:dyDescent="0.35">
      <c r="B19" s="19"/>
    </row>
    <row r="20" spans="2:2" ht="43.5" customHeight="1" x14ac:dyDescent="0.35">
      <c r="B20" s="48" t="s">
        <v>109</v>
      </c>
    </row>
    <row r="21" spans="2:2" x14ac:dyDescent="0.35">
      <c r="B21" s="50" t="s">
        <v>105</v>
      </c>
    </row>
    <row r="22" spans="2:2" ht="29" x14ac:dyDescent="0.35">
      <c r="B22" s="49" t="s">
        <v>110</v>
      </c>
    </row>
    <row r="23" spans="2:2" x14ac:dyDescent="0.35">
      <c r="B23" s="50" t="s">
        <v>106</v>
      </c>
    </row>
    <row r="24" spans="2:2" ht="58" x14ac:dyDescent="0.35">
      <c r="B24" s="49" t="s">
        <v>111</v>
      </c>
    </row>
    <row r="25" spans="2:2" x14ac:dyDescent="0.35">
      <c r="B25" s="50" t="s">
        <v>107</v>
      </c>
    </row>
    <row r="26" spans="2:2" ht="29" customHeight="1" thickBot="1" x14ac:dyDescent="0.4">
      <c r="B26" s="51" t="s">
        <v>112</v>
      </c>
    </row>
    <row r="27" spans="2:2" ht="15" thickTop="1" x14ac:dyDescent="0.35">
      <c r="B27" s="17" t="s">
        <v>113</v>
      </c>
    </row>
    <row r="28" spans="2:2" x14ac:dyDescent="0.35"/>
  </sheetData>
  <sheetProtection sheet="1" objects="1" scenarios="1"/>
  <pageMargins left="0.7" right="0.7" top="0.75" bottom="0.75" header="0.3" footer="0.3"/>
  <pageSetup paperSize="9" scale="53" fitToHeight="0" orientation="portrait" r:id="rId1"/>
  <rowBreaks count="1" manualBreakCount="1">
    <brk id="11" min="1" max="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A85D2-D97E-4F3C-935F-D4EE8853E4CA}">
  <sheetPr codeName="Ark2"/>
  <dimension ref="A1:T22"/>
  <sheetViews>
    <sheetView topLeftCell="C1" zoomScaleNormal="100" workbookViewId="0">
      <selection activeCell="C3" sqref="C3"/>
    </sheetView>
  </sheetViews>
  <sheetFormatPr baseColWidth="10" defaultColWidth="0" defaultRowHeight="14.5" zeroHeight="1" x14ac:dyDescent="0.35"/>
  <cols>
    <col min="1" max="1" width="2.6328125" hidden="1" customWidth="1"/>
    <col min="2" max="2" width="8.26953125" hidden="1" customWidth="1"/>
    <col min="3" max="3" width="42.81640625" customWidth="1"/>
    <col min="4" max="4" width="52.1796875" customWidth="1"/>
    <col min="5" max="5" width="19.1796875" customWidth="1"/>
    <col min="6" max="7" width="17.7265625" customWidth="1"/>
    <col min="8" max="8" width="31.7265625" customWidth="1"/>
    <col min="9" max="9" width="2.6328125" customWidth="1"/>
    <col min="10" max="10" width="15" hidden="1" customWidth="1"/>
    <col min="11" max="11" width="15.90625" hidden="1" customWidth="1"/>
    <col min="12" max="12" width="29.6328125" hidden="1" customWidth="1"/>
    <col min="13" max="14" width="17.26953125" hidden="1" customWidth="1"/>
    <col min="15" max="15" width="17" hidden="1" customWidth="1"/>
    <col min="16" max="16" width="16.26953125" hidden="1" customWidth="1"/>
    <col min="17" max="17" width="10.90625" hidden="1" customWidth="1"/>
    <col min="18" max="18" width="16.26953125" hidden="1" customWidth="1"/>
    <col min="19" max="19" width="13.7265625" hidden="1" customWidth="1"/>
    <col min="20" max="20" width="16.36328125" hidden="1" customWidth="1"/>
    <col min="21" max="16384" width="11.453125" hidden="1"/>
  </cols>
  <sheetData>
    <row r="1" spans="2:20" s="11" customFormat="1" ht="42" customHeight="1" x14ac:dyDescent="0.35"/>
    <row r="2" spans="2:20" ht="30" customHeight="1" x14ac:dyDescent="0.35"/>
    <row r="3" spans="2:20" ht="31" x14ac:dyDescent="0.35">
      <c r="C3" s="12" t="s">
        <v>6</v>
      </c>
    </row>
    <row r="4" spans="2:20" x14ac:dyDescent="0.35"/>
    <row r="5" spans="2:20" ht="21" x14ac:dyDescent="0.5">
      <c r="C5" s="16" t="s">
        <v>96</v>
      </c>
    </row>
    <row r="6" spans="2:20" ht="15" customHeight="1" thickBot="1" x14ac:dyDescent="0.4">
      <c r="L6" s="27" t="s">
        <v>174</v>
      </c>
    </row>
    <row r="7" spans="2:20" ht="140" customHeight="1" thickTop="1" thickBot="1" x14ac:dyDescent="0.4">
      <c r="C7" s="52" t="s">
        <v>97</v>
      </c>
      <c r="D7" s="53"/>
      <c r="E7" s="53"/>
      <c r="F7" s="53"/>
      <c r="G7" s="54"/>
      <c r="H7" s="13"/>
      <c r="L7">
        <f>COUNTIF(L11:L16,TRUE)+COUNTIF(L18:L21,TRUE)</f>
        <v>0</v>
      </c>
    </row>
    <row r="8" spans="2:20" ht="42" customHeight="1" thickTop="1" x14ac:dyDescent="0.35"/>
    <row r="9" spans="2:20" s="1" customFormat="1" ht="48" customHeight="1" x14ac:dyDescent="0.35">
      <c r="B9" s="25" t="s">
        <v>146</v>
      </c>
      <c r="C9" s="2" t="s">
        <v>33</v>
      </c>
      <c r="D9" s="2" t="s">
        <v>1</v>
      </c>
      <c r="E9" s="2" t="s">
        <v>2</v>
      </c>
      <c r="F9" s="7" t="s">
        <v>3</v>
      </c>
      <c r="G9" s="7" t="s">
        <v>4</v>
      </c>
      <c r="H9" s="2" t="s">
        <v>5</v>
      </c>
      <c r="J9" s="8" t="s">
        <v>125</v>
      </c>
      <c r="K9" s="8"/>
      <c r="L9" s="8"/>
      <c r="M9" s="8"/>
      <c r="N9" s="8"/>
      <c r="O9" s="8"/>
      <c r="P9" s="8"/>
      <c r="Q9" s="8"/>
      <c r="R9"/>
      <c r="S9"/>
      <c r="T9"/>
    </row>
    <row r="10" spans="2:20" s="1" customFormat="1" ht="40" customHeight="1" x14ac:dyDescent="0.4">
      <c r="B10" s="26" t="s">
        <v>147</v>
      </c>
      <c r="C10" s="9" t="s">
        <v>6</v>
      </c>
      <c r="D10" s="8"/>
      <c r="E10" s="8"/>
      <c r="F10" s="8"/>
      <c r="G10" s="8"/>
      <c r="H10" s="10"/>
      <c r="J10" s="18" t="s">
        <v>118</v>
      </c>
      <c r="K10" s="18" t="s">
        <v>119</v>
      </c>
      <c r="L10" s="18" t="s">
        <v>121</v>
      </c>
      <c r="M10" s="18" t="s">
        <v>120</v>
      </c>
      <c r="N10" s="18" t="s">
        <v>126</v>
      </c>
      <c r="O10" s="18" t="s">
        <v>122</v>
      </c>
      <c r="P10" s="18" t="s">
        <v>123</v>
      </c>
      <c r="Q10" s="18" t="s">
        <v>124</v>
      </c>
      <c r="R10"/>
      <c r="S10"/>
      <c r="T10"/>
    </row>
    <row r="11" spans="2:20" ht="43.5" x14ac:dyDescent="0.35">
      <c r="B11" s="3">
        <v>1</v>
      </c>
      <c r="C11" s="4" t="s">
        <v>7</v>
      </c>
      <c r="D11" s="3" t="s">
        <v>8</v>
      </c>
      <c r="E11" s="3" t="s">
        <v>9</v>
      </c>
      <c r="F11" s="45"/>
      <c r="G11" s="5"/>
      <c r="H11" s="6"/>
      <c r="J11" s="3" t="str">
        <f>_xlfn.LET(_xlpm.Nivå,_xlfn.XLOOKUP($F11,tblDataVurderingDagensSituasjon[Vurdering av dagens situasjon],tblDataVurderingDagensSituasjon[Nivå],"",0,1),IF(_xlpm.Nivå="","", _xlpm.Nivå))</f>
        <v/>
      </c>
      <c r="K11" s="3" t="str">
        <f>_xlfn.LET(_xlpm.Nivå,_xlfn.XLOOKUP($G11,tblDataVurderingAvAmbisjonsnivå[Vurdering av ambisjonsnivå],tblDataVurderingAvAmbisjonsnivå[Nivå],"",0,1),IF(_xlpm.Nivå="","",_xlpm.Nivå))</f>
        <v/>
      </c>
      <c r="L11" s="3" t="b">
        <f>OR(AND(NOT(ISBLANK($F11)),$J11&lt;&gt;"",$K11=""),AND(NOT(ISBLANK($G11)),$J11=""))</f>
        <v>0</v>
      </c>
      <c r="M11" s="3" t="b">
        <f>AND(NOT($L11),$J11&lt;&gt;"",$K11&lt;&gt;"")</f>
        <v>0</v>
      </c>
      <c r="N11" s="3" t="b">
        <f>AND(NOT(L11),NOT(ISBLANK(F11)))</f>
        <v>0</v>
      </c>
      <c r="O11" s="3" t="str">
        <f>IF($M11,$J11,"")</f>
        <v/>
      </c>
      <c r="P11" s="3" t="str">
        <f>IF($M11,$K11,"")</f>
        <v/>
      </c>
      <c r="Q11" s="3" t="str">
        <f>IF($M11,MAXA($K11-$J11,0),"")</f>
        <v/>
      </c>
    </row>
    <row r="12" spans="2:20" ht="43.5" x14ac:dyDescent="0.35">
      <c r="B12" s="3">
        <f>B11+1</f>
        <v>2</v>
      </c>
      <c r="C12" s="4" t="s">
        <v>10</v>
      </c>
      <c r="D12" s="3" t="s">
        <v>11</v>
      </c>
      <c r="E12" s="3" t="s">
        <v>12</v>
      </c>
      <c r="F12" s="5"/>
      <c r="G12" s="5"/>
      <c r="H12" s="6"/>
      <c r="J12" s="3" t="str">
        <f>_xlfn.LET(_xlpm.Nivå,_xlfn.XLOOKUP($F12,tblDataVurderingDagensSituasjon[Vurdering av dagens situasjon],tblDataVurderingDagensSituasjon[Nivå],"",0,1),IF(_xlpm.Nivå="","", _xlpm.Nivå))</f>
        <v/>
      </c>
      <c r="K12" s="3" t="str">
        <f>_xlfn.LET(_xlpm.Nivå,_xlfn.XLOOKUP($G12,tblDataVurderingAvAmbisjonsnivå[Vurdering av ambisjonsnivå],tblDataVurderingAvAmbisjonsnivå[Nivå],"",0,1),IF(_xlpm.Nivå="","",_xlpm.Nivå))</f>
        <v/>
      </c>
      <c r="L12" s="3" t="b">
        <f t="shared" ref="L12:L16" si="0">OR(AND(NOT(ISBLANK($F12)),$J12&lt;&gt;"",$K12=""),AND(NOT(ISBLANK($G12)),$J12=""))</f>
        <v>0</v>
      </c>
      <c r="M12" s="3" t="b">
        <f t="shared" ref="M12:M16" si="1">AND(NOT($L12),$J12&lt;&gt;"",$K12&lt;&gt;"")</f>
        <v>0</v>
      </c>
      <c r="N12" s="3" t="b">
        <f t="shared" ref="N12:N16" si="2">AND(NOT(L12),NOT(ISBLANK(F12)))</f>
        <v>0</v>
      </c>
      <c r="O12" s="3" t="str">
        <f t="shared" ref="O12:O16" si="3">IF($M12,$J12,"")</f>
        <v/>
      </c>
      <c r="P12" s="3" t="str">
        <f t="shared" ref="P12:P16" si="4">IF($M12,$K12,"")</f>
        <v/>
      </c>
      <c r="Q12" s="3" t="str">
        <f t="shared" ref="Q12:Q16" si="5">IF($M12,MAXA($K12-$J12,0),"")</f>
        <v/>
      </c>
    </row>
    <row r="13" spans="2:20" ht="43.5" x14ac:dyDescent="0.35">
      <c r="B13" s="3">
        <f t="shared" ref="B13:B21" si="6">B12+1</f>
        <v>3</v>
      </c>
      <c r="C13" s="4" t="s">
        <v>13</v>
      </c>
      <c r="D13" s="3" t="s">
        <v>14</v>
      </c>
      <c r="E13" s="3" t="s">
        <v>12</v>
      </c>
      <c r="F13" s="5"/>
      <c r="G13" s="5"/>
      <c r="H13" s="6"/>
      <c r="J13" s="3" t="str">
        <f>_xlfn.LET(_xlpm.Nivå,_xlfn.XLOOKUP($F13,tblDataVurderingDagensSituasjon[Vurdering av dagens situasjon],tblDataVurderingDagensSituasjon[Nivå],"",0,1),IF(_xlpm.Nivå="","", _xlpm.Nivå))</f>
        <v/>
      </c>
      <c r="K13" s="3" t="str">
        <f>_xlfn.LET(_xlpm.Nivå,_xlfn.XLOOKUP($G13,tblDataVurderingAvAmbisjonsnivå[Vurdering av ambisjonsnivå],tblDataVurderingAvAmbisjonsnivå[Nivå],"",0,1),IF(_xlpm.Nivå="","",_xlpm.Nivå))</f>
        <v/>
      </c>
      <c r="L13" s="3" t="b">
        <f t="shared" si="0"/>
        <v>0</v>
      </c>
      <c r="M13" s="3" t="b">
        <f t="shared" si="1"/>
        <v>0</v>
      </c>
      <c r="N13" s="3" t="b">
        <f t="shared" si="2"/>
        <v>0</v>
      </c>
      <c r="O13" s="3" t="str">
        <f t="shared" si="3"/>
        <v/>
      </c>
      <c r="P13" s="3" t="str">
        <f t="shared" si="4"/>
        <v/>
      </c>
      <c r="Q13" s="3" t="str">
        <f t="shared" si="5"/>
        <v/>
      </c>
    </row>
    <row r="14" spans="2:20" ht="58" x14ac:dyDescent="0.35">
      <c r="B14" s="3">
        <f t="shared" si="6"/>
        <v>4</v>
      </c>
      <c r="C14" s="4" t="s">
        <v>15</v>
      </c>
      <c r="D14" s="3" t="s">
        <v>16</v>
      </c>
      <c r="E14" s="3" t="s">
        <v>17</v>
      </c>
      <c r="F14" s="5"/>
      <c r="G14" s="5"/>
      <c r="H14" s="6"/>
      <c r="J14" s="3" t="str">
        <f>_xlfn.LET(_xlpm.Nivå,_xlfn.XLOOKUP($F14,tblDataVurderingDagensSituasjon[Vurdering av dagens situasjon],tblDataVurderingDagensSituasjon[Nivå],"",0,1),IF(_xlpm.Nivå="","", _xlpm.Nivå))</f>
        <v/>
      </c>
      <c r="K14" s="3" t="str">
        <f>_xlfn.LET(_xlpm.Nivå,_xlfn.XLOOKUP($G14,tblDataVurderingAvAmbisjonsnivå[Vurdering av ambisjonsnivå],tblDataVurderingAvAmbisjonsnivå[Nivå],"",0,1),IF(_xlpm.Nivå="","",_xlpm.Nivå))</f>
        <v/>
      </c>
      <c r="L14" s="3" t="b">
        <f t="shared" si="0"/>
        <v>0</v>
      </c>
      <c r="M14" s="3" t="b">
        <f t="shared" si="1"/>
        <v>0</v>
      </c>
      <c r="N14" s="3" t="b">
        <f t="shared" si="2"/>
        <v>0</v>
      </c>
      <c r="O14" s="3" t="str">
        <f t="shared" si="3"/>
        <v/>
      </c>
      <c r="P14" s="3" t="str">
        <f t="shared" si="4"/>
        <v/>
      </c>
      <c r="Q14" s="3" t="str">
        <f t="shared" si="5"/>
        <v/>
      </c>
    </row>
    <row r="15" spans="2:20" ht="58" x14ac:dyDescent="0.35">
      <c r="B15" s="3">
        <f t="shared" si="6"/>
        <v>5</v>
      </c>
      <c r="C15" s="4" t="s">
        <v>18</v>
      </c>
      <c r="D15" s="3" t="s">
        <v>19</v>
      </c>
      <c r="E15" s="3" t="s">
        <v>9</v>
      </c>
      <c r="F15" s="5"/>
      <c r="G15" s="5"/>
      <c r="H15" s="6"/>
      <c r="J15" s="3" t="str">
        <f>_xlfn.LET(_xlpm.Nivå,_xlfn.XLOOKUP($F15,tblDataVurderingDagensSituasjon[Vurdering av dagens situasjon],tblDataVurderingDagensSituasjon[Nivå],"",0,1),IF(_xlpm.Nivå="","", _xlpm.Nivå))</f>
        <v/>
      </c>
      <c r="K15" s="3" t="str">
        <f>_xlfn.LET(_xlpm.Nivå,_xlfn.XLOOKUP($G15,tblDataVurderingAvAmbisjonsnivå[Vurdering av ambisjonsnivå],tblDataVurderingAvAmbisjonsnivå[Nivå],"",0,1),IF(_xlpm.Nivå="","",_xlpm.Nivå))</f>
        <v/>
      </c>
      <c r="L15" s="3" t="b">
        <f t="shared" si="0"/>
        <v>0</v>
      </c>
      <c r="M15" s="3" t="b">
        <f t="shared" si="1"/>
        <v>0</v>
      </c>
      <c r="N15" s="3" t="b">
        <f t="shared" si="2"/>
        <v>0</v>
      </c>
      <c r="O15" s="3" t="str">
        <f t="shared" si="3"/>
        <v/>
      </c>
      <c r="P15" s="3" t="str">
        <f t="shared" si="4"/>
        <v/>
      </c>
      <c r="Q15" s="3" t="str">
        <f t="shared" si="5"/>
        <v/>
      </c>
    </row>
    <row r="16" spans="2:20" ht="72.5" x14ac:dyDescent="0.35">
      <c r="B16" s="3">
        <f t="shared" si="6"/>
        <v>6</v>
      </c>
      <c r="C16" s="4" t="s">
        <v>20</v>
      </c>
      <c r="D16" s="3" t="s">
        <v>21</v>
      </c>
      <c r="E16" s="3" t="s">
        <v>22</v>
      </c>
      <c r="F16" s="5"/>
      <c r="G16" s="5"/>
      <c r="H16" s="6"/>
      <c r="J16" s="3" t="str">
        <f>_xlfn.LET(_xlpm.Nivå,_xlfn.XLOOKUP($F16,tblDataVurderingDagensSituasjon[Vurdering av dagens situasjon],tblDataVurderingDagensSituasjon[Nivå],"",0,1),IF(_xlpm.Nivå="","", _xlpm.Nivå))</f>
        <v/>
      </c>
      <c r="K16" s="3" t="str">
        <f>_xlfn.LET(_xlpm.Nivå,_xlfn.XLOOKUP($G16,tblDataVurderingAvAmbisjonsnivå[Vurdering av ambisjonsnivå],tblDataVurderingAvAmbisjonsnivå[Nivå],"",0,1),IF(_xlpm.Nivå="","",_xlpm.Nivå))</f>
        <v/>
      </c>
      <c r="L16" s="3" t="b">
        <f t="shared" si="0"/>
        <v>0</v>
      </c>
      <c r="M16" s="3" t="b">
        <f t="shared" si="1"/>
        <v>0</v>
      </c>
      <c r="N16" s="3" t="b">
        <f t="shared" si="2"/>
        <v>0</v>
      </c>
      <c r="O16" s="3" t="str">
        <f t="shared" si="3"/>
        <v/>
      </c>
      <c r="P16" s="3" t="str">
        <f t="shared" si="4"/>
        <v/>
      </c>
      <c r="Q16" s="3" t="str">
        <f t="shared" si="5"/>
        <v/>
      </c>
    </row>
    <row r="17" spans="2:17" ht="40" customHeight="1" x14ac:dyDescent="0.4">
      <c r="C17" s="9" t="s">
        <v>23</v>
      </c>
      <c r="D17" s="8"/>
      <c r="E17" s="8"/>
      <c r="F17" s="8"/>
      <c r="G17" s="8"/>
      <c r="H17" s="10"/>
      <c r="J17" s="18" t="s">
        <v>118</v>
      </c>
      <c r="K17" s="18" t="s">
        <v>119</v>
      </c>
      <c r="L17" s="18" t="s">
        <v>121</v>
      </c>
      <c r="M17" s="18" t="s">
        <v>120</v>
      </c>
      <c r="N17" s="18"/>
      <c r="O17" s="18" t="s">
        <v>122</v>
      </c>
      <c r="P17" s="18" t="s">
        <v>123</v>
      </c>
      <c r="Q17" s="18" t="s">
        <v>124</v>
      </c>
    </row>
    <row r="18" spans="2:17" ht="58" x14ac:dyDescent="0.35">
      <c r="B18" s="3">
        <f>B16+1</f>
        <v>7</v>
      </c>
      <c r="C18" s="4" t="s">
        <v>24</v>
      </c>
      <c r="D18" s="3" t="s">
        <v>25</v>
      </c>
      <c r="E18" s="3" t="s">
        <v>12</v>
      </c>
      <c r="F18" s="5"/>
      <c r="G18" s="5"/>
      <c r="H18" s="6"/>
      <c r="J18" s="3" t="str">
        <f>_xlfn.LET(_xlpm.Nivå,_xlfn.XLOOKUP($F18,tblDataVurderingDagensSituasjon[Vurdering av dagens situasjon],tblDataVurderingDagensSituasjon[Nivå],"",0,1),IF(_xlpm.Nivå="","", _xlpm.Nivå))</f>
        <v/>
      </c>
      <c r="K18" s="3" t="str">
        <f>_xlfn.LET(_xlpm.Nivå,_xlfn.XLOOKUP($G18,tblDataVurderingAvAmbisjonsnivå[Vurdering av ambisjonsnivå],tblDataVurderingAvAmbisjonsnivå[Nivå],"",0,1),IF(_xlpm.Nivå="","",_xlpm.Nivå))</f>
        <v/>
      </c>
      <c r="L18" s="3" t="b">
        <f>OR(AND(NOT(ISBLANK($F18)),$J18&lt;&gt;"",$K18=""),AND(NOT(ISBLANK($G18)),$J18=""))</f>
        <v>0</v>
      </c>
      <c r="M18" s="3" t="b">
        <f>AND(NOT($L18),$J18&lt;&gt;"",$K18&lt;&gt;"")</f>
        <v>0</v>
      </c>
      <c r="N18" s="3" t="b">
        <f t="shared" ref="N18:N21" si="7">AND(NOT(L18),NOT(ISBLANK(F18)))</f>
        <v>0</v>
      </c>
      <c r="O18" s="3" t="str">
        <f t="shared" ref="O18:O21" si="8">IF($M18,$J18,"")</f>
        <v/>
      </c>
      <c r="P18" s="3" t="str">
        <f t="shared" ref="P18:P21" si="9">IF($M18,$K18,"")</f>
        <v/>
      </c>
      <c r="Q18" s="3" t="str">
        <f>IF($M18,MAXA($K18-$J18,0),"")</f>
        <v/>
      </c>
    </row>
    <row r="19" spans="2:17" ht="43.5" x14ac:dyDescent="0.35">
      <c r="B19" s="3">
        <f t="shared" si="6"/>
        <v>8</v>
      </c>
      <c r="C19" s="4" t="s">
        <v>26</v>
      </c>
      <c r="D19" s="3" t="s">
        <v>27</v>
      </c>
      <c r="E19" s="3" t="s">
        <v>28</v>
      </c>
      <c r="F19" s="5"/>
      <c r="G19" s="5"/>
      <c r="H19" s="6"/>
      <c r="J19" s="3" t="str">
        <f>_xlfn.LET(_xlpm.Nivå,_xlfn.XLOOKUP($F19,tblDataVurderingDagensSituasjon[Vurdering av dagens situasjon],tblDataVurderingDagensSituasjon[Nivå],"",0,1),IF(_xlpm.Nivå="","", _xlpm.Nivå))</f>
        <v/>
      </c>
      <c r="K19" s="3" t="str">
        <f>_xlfn.LET(_xlpm.Nivå,_xlfn.XLOOKUP($G19,tblDataVurderingAvAmbisjonsnivå[Vurdering av ambisjonsnivå],tblDataVurderingAvAmbisjonsnivå[Nivå],"",0,1),IF(_xlpm.Nivå="","",_xlpm.Nivå))</f>
        <v/>
      </c>
      <c r="L19" s="3" t="b">
        <f t="shared" ref="L19:L21" si="10">OR(AND(NOT(ISBLANK($F19)),$J19&lt;&gt;"",$K19=""),AND(NOT(ISBLANK($G19)),$J19=""))</f>
        <v>0</v>
      </c>
      <c r="M19" s="3" t="b">
        <f t="shared" ref="M19:M21" si="11">AND(NOT($L19),$J19&lt;&gt;"",$K19&lt;&gt;"")</f>
        <v>0</v>
      </c>
      <c r="N19" s="3" t="b">
        <f t="shared" si="7"/>
        <v>0</v>
      </c>
      <c r="O19" s="3" t="str">
        <f t="shared" si="8"/>
        <v/>
      </c>
      <c r="P19" s="3" t="str">
        <f t="shared" si="9"/>
        <v/>
      </c>
      <c r="Q19" s="3" t="str">
        <f>IF($M19,MAXA($K19-$J19,0),"")</f>
        <v/>
      </c>
    </row>
    <row r="20" spans="2:17" ht="58" x14ac:dyDescent="0.35">
      <c r="B20" s="3">
        <f t="shared" si="6"/>
        <v>9</v>
      </c>
      <c r="C20" s="4" t="s">
        <v>29</v>
      </c>
      <c r="D20" s="3" t="s">
        <v>30</v>
      </c>
      <c r="E20" s="3" t="s">
        <v>28</v>
      </c>
      <c r="F20" s="5"/>
      <c r="G20" s="5"/>
      <c r="H20" s="6"/>
      <c r="J20" s="3" t="str">
        <f>_xlfn.LET(_xlpm.Nivå,_xlfn.XLOOKUP($F20,tblDataVurderingDagensSituasjon[Vurdering av dagens situasjon],tblDataVurderingDagensSituasjon[Nivå],"",0,1),IF(_xlpm.Nivå="","", _xlpm.Nivå))</f>
        <v/>
      </c>
      <c r="K20" s="3" t="str">
        <f>_xlfn.LET(_xlpm.Nivå,_xlfn.XLOOKUP($G20,tblDataVurderingAvAmbisjonsnivå[Vurdering av ambisjonsnivå],tblDataVurderingAvAmbisjonsnivå[Nivå],"",0,1),IF(_xlpm.Nivå="","",_xlpm.Nivå))</f>
        <v/>
      </c>
      <c r="L20" s="3" t="b">
        <f t="shared" si="10"/>
        <v>0</v>
      </c>
      <c r="M20" s="3" t="b">
        <f t="shared" si="11"/>
        <v>0</v>
      </c>
      <c r="N20" s="3" t="b">
        <f t="shared" si="7"/>
        <v>0</v>
      </c>
      <c r="O20" s="3" t="str">
        <f t="shared" si="8"/>
        <v/>
      </c>
      <c r="P20" s="3" t="str">
        <f t="shared" si="9"/>
        <v/>
      </c>
      <c r="Q20" s="3" t="str">
        <f t="shared" ref="Q20:Q21" si="12">IF($M20,MAXA($K20-$J20,0),"")</f>
        <v/>
      </c>
    </row>
    <row r="21" spans="2:17" ht="58" x14ac:dyDescent="0.35">
      <c r="B21" s="3">
        <f t="shared" si="6"/>
        <v>10</v>
      </c>
      <c r="C21" s="4" t="s">
        <v>31</v>
      </c>
      <c r="D21" s="3" t="s">
        <v>32</v>
      </c>
      <c r="E21" s="3" t="s">
        <v>28</v>
      </c>
      <c r="F21" s="5"/>
      <c r="G21" s="5"/>
      <c r="H21" s="6"/>
      <c r="J21" s="3" t="str">
        <f>_xlfn.LET(_xlpm.Nivå,_xlfn.XLOOKUP($F21,tblDataVurderingDagensSituasjon[Vurdering av dagens situasjon],tblDataVurderingDagensSituasjon[Nivå],"",0,1),IF(_xlpm.Nivå="","", _xlpm.Nivå))</f>
        <v/>
      </c>
      <c r="K21" s="3" t="str">
        <f>_xlfn.LET(_xlpm.Nivå,_xlfn.XLOOKUP($G21,tblDataVurderingAvAmbisjonsnivå[Vurdering av ambisjonsnivå],tblDataVurderingAvAmbisjonsnivå[Nivå],"",0,1),IF(_xlpm.Nivå="","",_xlpm.Nivå))</f>
        <v/>
      </c>
      <c r="L21" s="3" t="b">
        <f t="shared" si="10"/>
        <v>0</v>
      </c>
      <c r="M21" s="3" t="b">
        <f t="shared" si="11"/>
        <v>0</v>
      </c>
      <c r="N21" s="3" t="b">
        <f t="shared" si="7"/>
        <v>0</v>
      </c>
      <c r="O21" s="3" t="str">
        <f t="shared" si="8"/>
        <v/>
      </c>
      <c r="P21" s="3" t="str">
        <f t="shared" si="9"/>
        <v/>
      </c>
      <c r="Q21" s="3" t="str">
        <f t="shared" si="12"/>
        <v/>
      </c>
    </row>
    <row r="22" spans="2:17" x14ac:dyDescent="0.35"/>
  </sheetData>
  <sheetProtection sheet="1" objects="1" scenarios="1"/>
  <dataConsolidate/>
  <mergeCells count="1">
    <mergeCell ref="C7:G7"/>
  </mergeCells>
  <conditionalFormatting sqref="F11:G16 F18:G21">
    <cfRule type="expression" dxfId="11" priority="1" stopIfTrue="1">
      <formula>AND($J11="",$N11=TRUE)</formula>
    </cfRule>
  </conditionalFormatting>
  <dataValidations count="2">
    <dataValidation type="list" allowBlank="1" showInputMessage="1" showErrorMessage="1" errorTitle="Error" error="Choose value from list." sqref="F11:F21" xr:uid="{B646A85C-5D7E-444B-85EA-9C019A6C3A64}">
      <formula1>ddVurderingAvDagensSituasjon</formula1>
    </dataValidation>
    <dataValidation type="list" allowBlank="1" showInputMessage="1" showErrorMessage="1" errorTitle="Error" error="Choose value from list." sqref="G11:G21" xr:uid="{A1728481-A575-453C-8366-F719E4C8C12F}">
      <formula1>ddVurderingAvAmbisjonsnivå</formula1>
    </dataValidation>
  </dataValidations>
  <pageMargins left="0.7" right="0.7" top="0.75" bottom="0.75" header="0.3" footer="0.3"/>
  <pageSetup paperSize="9" scale="49" orientation="portrait" r:id="rId1"/>
  <colBreaks count="1" manualBreakCount="1">
    <brk id="8" max="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F94CF-A29E-4E5C-B735-3008652867A3}">
  <sheetPr codeName="Ark3"/>
  <dimension ref="A1:Q49"/>
  <sheetViews>
    <sheetView topLeftCell="C1" zoomScaleNormal="100" workbookViewId="0">
      <selection activeCell="C3" sqref="C3"/>
    </sheetView>
  </sheetViews>
  <sheetFormatPr baseColWidth="10" defaultColWidth="0" defaultRowHeight="14.5" zeroHeight="1" x14ac:dyDescent="0.35"/>
  <cols>
    <col min="1" max="1" width="2.6328125" hidden="1" customWidth="1"/>
    <col min="2" max="2" width="8.26953125" hidden="1" customWidth="1"/>
    <col min="3" max="3" width="42.81640625" customWidth="1"/>
    <col min="4" max="4" width="52.1796875" customWidth="1"/>
    <col min="5" max="5" width="19.1796875" customWidth="1"/>
    <col min="6" max="7" width="17.7265625" customWidth="1"/>
    <col min="8" max="8" width="31.7265625" customWidth="1"/>
    <col min="9" max="9" width="2.6328125" customWidth="1"/>
    <col min="10" max="10" width="15" hidden="1" customWidth="1"/>
    <col min="11" max="11" width="15.90625" hidden="1" customWidth="1"/>
    <col min="12" max="12" width="29.6328125" hidden="1" customWidth="1"/>
    <col min="13" max="14" width="17.26953125" hidden="1" customWidth="1"/>
    <col min="15" max="15" width="17" hidden="1" customWidth="1"/>
    <col min="16" max="16" width="16.26953125" hidden="1" customWidth="1"/>
    <col min="17" max="17" width="10.90625" hidden="1" customWidth="1"/>
    <col min="18" max="16384" width="11.453125" hidden="1"/>
  </cols>
  <sheetData>
    <row r="1" spans="2:17" s="11" customFormat="1" ht="42" customHeight="1" x14ac:dyDescent="0.35"/>
    <row r="2" spans="2:17" ht="30" customHeight="1" x14ac:dyDescent="0.35"/>
    <row r="3" spans="2:17" ht="31" customHeight="1" x14ac:dyDescent="0.35">
      <c r="C3" s="12" t="s">
        <v>127</v>
      </c>
    </row>
    <row r="4" spans="2:17" ht="14.5" customHeight="1" x14ac:dyDescent="0.35"/>
    <row r="5" spans="2:17" ht="21" customHeight="1" x14ac:dyDescent="0.5">
      <c r="C5" s="16" t="s">
        <v>128</v>
      </c>
    </row>
    <row r="6" spans="2:17" ht="15" customHeight="1" thickBot="1" x14ac:dyDescent="0.4">
      <c r="L6" s="27" t="s">
        <v>174</v>
      </c>
    </row>
    <row r="7" spans="2:17" ht="140" customHeight="1" thickTop="1" thickBot="1" x14ac:dyDescent="0.4">
      <c r="C7" s="52" t="s">
        <v>176</v>
      </c>
      <c r="D7" s="53"/>
      <c r="E7" s="53"/>
      <c r="F7" s="53"/>
      <c r="G7" s="54"/>
      <c r="L7">
        <f>COUNTIF(L11:L17,TRUE)+COUNTIF(L25:L27,TRUE)+COUNTIF(L35:L37,TRUE)+COUNTIF(L45:L48,TRUE)</f>
        <v>0</v>
      </c>
    </row>
    <row r="8" spans="2:17" ht="42" customHeight="1" thickTop="1" x14ac:dyDescent="0.35"/>
    <row r="9" spans="2:17" s="1" customFormat="1" ht="48" customHeight="1" x14ac:dyDescent="0.35">
      <c r="B9" s="25" t="s">
        <v>146</v>
      </c>
      <c r="C9" s="2" t="s">
        <v>33</v>
      </c>
      <c r="D9" s="2" t="s">
        <v>1</v>
      </c>
      <c r="E9" s="2" t="s">
        <v>2</v>
      </c>
      <c r="F9" s="7" t="s">
        <v>3</v>
      </c>
      <c r="G9" s="7" t="s">
        <v>4</v>
      </c>
      <c r="H9" s="2" t="s">
        <v>5</v>
      </c>
      <c r="J9" s="9" t="s">
        <v>125</v>
      </c>
      <c r="K9" s="8"/>
      <c r="L9" s="8"/>
      <c r="M9" s="8"/>
      <c r="N9" s="8"/>
      <c r="O9" s="8"/>
      <c r="P9" s="8"/>
      <c r="Q9" s="10"/>
    </row>
    <row r="10" spans="2:17" s="1" customFormat="1" ht="40" customHeight="1" x14ac:dyDescent="0.4">
      <c r="B10" s="26" t="s">
        <v>147</v>
      </c>
      <c r="C10" s="9" t="s">
        <v>34</v>
      </c>
      <c r="D10" s="8"/>
      <c r="E10" s="8"/>
      <c r="F10" s="8"/>
      <c r="G10" s="8"/>
      <c r="H10" s="10"/>
      <c r="J10" s="18" t="s">
        <v>118</v>
      </c>
      <c r="K10" s="18" t="s">
        <v>119</v>
      </c>
      <c r="L10" s="18" t="s">
        <v>121</v>
      </c>
      <c r="M10" s="18" t="s">
        <v>120</v>
      </c>
      <c r="N10" s="18" t="s">
        <v>126</v>
      </c>
      <c r="O10" s="18" t="s">
        <v>122</v>
      </c>
      <c r="P10" s="18" t="s">
        <v>123</v>
      </c>
      <c r="Q10" s="18" t="s">
        <v>124</v>
      </c>
    </row>
    <row r="11" spans="2:17" ht="58" x14ac:dyDescent="0.35">
      <c r="B11" s="3">
        <f>'Klima og miljø'!B21+1</f>
        <v>11</v>
      </c>
      <c r="C11" s="4" t="s">
        <v>35</v>
      </c>
      <c r="D11" s="3" t="s">
        <v>36</v>
      </c>
      <c r="E11" s="3" t="s">
        <v>37</v>
      </c>
      <c r="F11" s="5"/>
      <c r="G11" s="5"/>
      <c r="H11" s="6"/>
      <c r="J11" s="3" t="str">
        <f>_xlfn.LET(_xlpm.Nivå,_xlfn.XLOOKUP($F11,tblDataVurderingDagensSituasjon[Vurdering av dagens situasjon],tblDataVurderingDagensSituasjon[Nivå],"",0,1),IF(_xlpm.Nivå="","", _xlpm.Nivå))</f>
        <v/>
      </c>
      <c r="K11" s="3" t="str">
        <f>_xlfn.LET(_xlpm.Nivå,_xlfn.XLOOKUP($G11,tblDataVurderingAvAmbisjonsnivå[Vurdering av ambisjonsnivå],tblDataVurderingAvAmbisjonsnivå[Nivå],"",0,1),IF(_xlpm.Nivå="","",_xlpm.Nivå))</f>
        <v/>
      </c>
      <c r="L11" s="3" t="b">
        <f>OR(AND(NOT(ISBLANK($F11)),$J11&lt;&gt;"",$K11=""),AND(NOT(ISBLANK($G11)),$J11=""))</f>
        <v>0</v>
      </c>
      <c r="M11" s="3" t="b">
        <f>AND(NOT($L11),$J11&lt;&gt;"",$K11&lt;&gt;"")</f>
        <v>0</v>
      </c>
      <c r="N11" s="3" t="b">
        <f>AND(NOT(L11),NOT(ISBLANK(F11)))</f>
        <v>0</v>
      </c>
      <c r="O11" s="3" t="str">
        <f t="shared" ref="O11:O17" si="0">IF($M11,$J11,"")</f>
        <v/>
      </c>
      <c r="P11" s="3" t="str">
        <f t="shared" ref="P11:P17" si="1">IF($M11,$K11,"")</f>
        <v/>
      </c>
      <c r="Q11" s="3" t="str">
        <f t="shared" ref="Q11:Q17" si="2">IF($M11,MAXA($K11-$J11,0),"")</f>
        <v/>
      </c>
    </row>
    <row r="12" spans="2:17" ht="43.5" x14ac:dyDescent="0.35">
      <c r="B12" s="3">
        <f>B11+1</f>
        <v>12</v>
      </c>
      <c r="C12" s="4" t="s">
        <v>38</v>
      </c>
      <c r="D12" s="3" t="s">
        <v>39</v>
      </c>
      <c r="E12" s="3" t="s">
        <v>37</v>
      </c>
      <c r="F12" s="5"/>
      <c r="G12" s="5"/>
      <c r="H12" s="6"/>
      <c r="J12" s="3" t="str">
        <f>_xlfn.LET(_xlpm.Nivå,_xlfn.XLOOKUP($F12,tblDataVurderingDagensSituasjon[Vurdering av dagens situasjon],tblDataVurderingDagensSituasjon[Nivå],"",0,1),IF(_xlpm.Nivå="","", _xlpm.Nivå))</f>
        <v/>
      </c>
      <c r="K12" s="3" t="str">
        <f>_xlfn.LET(_xlpm.Nivå,_xlfn.XLOOKUP($G12,tblDataVurderingAvAmbisjonsnivå[Vurdering av ambisjonsnivå],tblDataVurderingAvAmbisjonsnivå[Nivå],"",0,1),IF(_xlpm.Nivå="","",_xlpm.Nivå))</f>
        <v/>
      </c>
      <c r="L12" s="3" t="b">
        <f t="shared" ref="L12:L17" si="3">OR(AND(NOT(ISBLANK($F12)),$J12&lt;&gt;"",$K12=""),AND(NOT(ISBLANK($G12)),$J12=""))</f>
        <v>0</v>
      </c>
      <c r="M12" s="3" t="b">
        <f t="shared" ref="M12:M17" si="4">AND(NOT($L12),$J12&lt;&gt;"",$K12&lt;&gt;"")</f>
        <v>0</v>
      </c>
      <c r="N12" s="3" t="b">
        <f t="shared" ref="N12:N17" si="5">AND(NOT(L12),NOT(ISBLANK(F12)))</f>
        <v>0</v>
      </c>
      <c r="O12" s="3" t="str">
        <f t="shared" si="0"/>
        <v/>
      </c>
      <c r="P12" s="3" t="str">
        <f t="shared" si="1"/>
        <v/>
      </c>
      <c r="Q12" s="3" t="str">
        <f t="shared" si="2"/>
        <v/>
      </c>
    </row>
    <row r="13" spans="2:17" ht="43.5" x14ac:dyDescent="0.35">
      <c r="B13" s="3">
        <f t="shared" ref="B13:B17" si="6">B12+1</f>
        <v>13</v>
      </c>
      <c r="C13" s="4" t="s">
        <v>40</v>
      </c>
      <c r="D13" s="3" t="s">
        <v>41</v>
      </c>
      <c r="E13" s="3" t="s">
        <v>37</v>
      </c>
      <c r="F13" s="5"/>
      <c r="G13" s="5"/>
      <c r="H13" s="6"/>
      <c r="J13" s="3" t="str">
        <f>_xlfn.LET(_xlpm.Nivå,_xlfn.XLOOKUP($F13,tblDataVurderingDagensSituasjon[Vurdering av dagens situasjon],tblDataVurderingDagensSituasjon[Nivå],"",0,1),IF(_xlpm.Nivå="","", _xlpm.Nivå))</f>
        <v/>
      </c>
      <c r="K13" s="3" t="str">
        <f>_xlfn.LET(_xlpm.Nivå,_xlfn.XLOOKUP($G13,tblDataVurderingAvAmbisjonsnivå[Vurdering av ambisjonsnivå],tblDataVurderingAvAmbisjonsnivå[Nivå],"",0,1),IF(_xlpm.Nivå="","",_xlpm.Nivå))</f>
        <v/>
      </c>
      <c r="L13" s="3" t="b">
        <f t="shared" si="3"/>
        <v>0</v>
      </c>
      <c r="M13" s="3" t="b">
        <f t="shared" si="4"/>
        <v>0</v>
      </c>
      <c r="N13" s="3" t="b">
        <f t="shared" si="5"/>
        <v>0</v>
      </c>
      <c r="O13" s="3" t="str">
        <f t="shared" si="0"/>
        <v/>
      </c>
      <c r="P13" s="3" t="str">
        <f t="shared" si="1"/>
        <v/>
      </c>
      <c r="Q13" s="3" t="str">
        <f t="shared" si="2"/>
        <v/>
      </c>
    </row>
    <row r="14" spans="2:17" ht="43.5" x14ac:dyDescent="0.35">
      <c r="B14" s="3">
        <f t="shared" si="6"/>
        <v>14</v>
      </c>
      <c r="C14" s="4" t="s">
        <v>42</v>
      </c>
      <c r="D14" s="3" t="s">
        <v>43</v>
      </c>
      <c r="E14" s="3" t="s">
        <v>37</v>
      </c>
      <c r="F14" s="5"/>
      <c r="G14" s="5"/>
      <c r="H14" s="6"/>
      <c r="J14" s="3" t="str">
        <f>_xlfn.LET(_xlpm.Nivå,_xlfn.XLOOKUP($F14,tblDataVurderingDagensSituasjon[Vurdering av dagens situasjon],tblDataVurderingDagensSituasjon[Nivå],"",0,1),IF(_xlpm.Nivå="","", _xlpm.Nivå))</f>
        <v/>
      </c>
      <c r="K14" s="3" t="str">
        <f>_xlfn.LET(_xlpm.Nivå,_xlfn.XLOOKUP($G14,tblDataVurderingAvAmbisjonsnivå[Vurdering av ambisjonsnivå],tblDataVurderingAvAmbisjonsnivå[Nivå],"",0,1),IF(_xlpm.Nivå="","",_xlpm.Nivå))</f>
        <v/>
      </c>
      <c r="L14" s="3" t="b">
        <f t="shared" si="3"/>
        <v>0</v>
      </c>
      <c r="M14" s="3" t="b">
        <f t="shared" si="4"/>
        <v>0</v>
      </c>
      <c r="N14" s="3" t="b">
        <f t="shared" si="5"/>
        <v>0</v>
      </c>
      <c r="O14" s="3" t="str">
        <f t="shared" si="0"/>
        <v/>
      </c>
      <c r="P14" s="3" t="str">
        <f t="shared" si="1"/>
        <v/>
      </c>
      <c r="Q14" s="3" t="str">
        <f t="shared" si="2"/>
        <v/>
      </c>
    </row>
    <row r="15" spans="2:17" ht="43.5" x14ac:dyDescent="0.35">
      <c r="B15" s="3">
        <f t="shared" si="6"/>
        <v>15</v>
      </c>
      <c r="C15" s="4" t="s">
        <v>44</v>
      </c>
      <c r="D15" s="3" t="s">
        <v>45</v>
      </c>
      <c r="E15" s="3" t="s">
        <v>37</v>
      </c>
      <c r="F15" s="5"/>
      <c r="G15" s="5"/>
      <c r="H15" s="6"/>
      <c r="J15" s="3" t="str">
        <f>_xlfn.LET(_xlpm.Nivå,_xlfn.XLOOKUP($F15,tblDataVurderingDagensSituasjon[Vurdering av dagens situasjon],tblDataVurderingDagensSituasjon[Nivå],"",0,1),IF(_xlpm.Nivå="","", _xlpm.Nivå))</f>
        <v/>
      </c>
      <c r="K15" s="3" t="str">
        <f>_xlfn.LET(_xlpm.Nivå,_xlfn.XLOOKUP($G15,tblDataVurderingAvAmbisjonsnivå[Vurdering av ambisjonsnivå],tblDataVurderingAvAmbisjonsnivå[Nivå],"",0,1),IF(_xlpm.Nivå="","",_xlpm.Nivå))</f>
        <v/>
      </c>
      <c r="L15" s="3" t="b">
        <f t="shared" si="3"/>
        <v>0</v>
      </c>
      <c r="M15" s="3" t="b">
        <f t="shared" si="4"/>
        <v>0</v>
      </c>
      <c r="N15" s="3" t="b">
        <f t="shared" si="5"/>
        <v>0</v>
      </c>
      <c r="O15" s="3" t="str">
        <f t="shared" si="0"/>
        <v/>
      </c>
      <c r="P15" s="3" t="str">
        <f t="shared" si="1"/>
        <v/>
      </c>
      <c r="Q15" s="3" t="str">
        <f t="shared" si="2"/>
        <v/>
      </c>
    </row>
    <row r="16" spans="2:17" ht="58" x14ac:dyDescent="0.35">
      <c r="B16" s="3">
        <f t="shared" si="6"/>
        <v>16</v>
      </c>
      <c r="C16" s="4" t="s">
        <v>46</v>
      </c>
      <c r="D16" s="3" t="s">
        <v>47</v>
      </c>
      <c r="E16" s="3" t="s">
        <v>48</v>
      </c>
      <c r="F16" s="5"/>
      <c r="G16" s="5"/>
      <c r="H16" s="6"/>
      <c r="J16" s="3" t="str">
        <f>_xlfn.LET(_xlpm.Nivå,_xlfn.XLOOKUP($F16,tblDataVurderingDagensSituasjon[Vurdering av dagens situasjon],tblDataVurderingDagensSituasjon[Nivå],"",0,1),IF(_xlpm.Nivå="","", _xlpm.Nivå))</f>
        <v/>
      </c>
      <c r="K16" s="3" t="str">
        <f>_xlfn.LET(_xlpm.Nivå,_xlfn.XLOOKUP($G16,tblDataVurderingAvAmbisjonsnivå[Vurdering av ambisjonsnivå],tblDataVurderingAvAmbisjonsnivå[Nivå],"",0,1),IF(_xlpm.Nivå="","",_xlpm.Nivå))</f>
        <v/>
      </c>
      <c r="L16" s="3" t="b">
        <f t="shared" si="3"/>
        <v>0</v>
      </c>
      <c r="M16" s="3" t="b">
        <f t="shared" si="4"/>
        <v>0</v>
      </c>
      <c r="N16" s="3" t="b">
        <f t="shared" si="5"/>
        <v>0</v>
      </c>
      <c r="O16" s="3" t="str">
        <f t="shared" si="0"/>
        <v/>
      </c>
      <c r="P16" s="3" t="str">
        <f t="shared" si="1"/>
        <v/>
      </c>
      <c r="Q16" s="3" t="str">
        <f t="shared" si="2"/>
        <v/>
      </c>
    </row>
    <row r="17" spans="2:17" ht="43.5" x14ac:dyDescent="0.35">
      <c r="B17" s="3">
        <f t="shared" si="6"/>
        <v>17</v>
      </c>
      <c r="C17" s="4" t="s">
        <v>49</v>
      </c>
      <c r="D17" s="3" t="s">
        <v>50</v>
      </c>
      <c r="E17" s="3" t="s">
        <v>51</v>
      </c>
      <c r="F17" s="5"/>
      <c r="G17" s="5"/>
      <c r="H17" s="6"/>
      <c r="J17" s="3" t="str">
        <f>_xlfn.LET(_xlpm.Nivå,_xlfn.XLOOKUP($F17,tblDataVurderingDagensSituasjon[Vurdering av dagens situasjon],tblDataVurderingDagensSituasjon[Nivå],"",0,1),IF(_xlpm.Nivå="","", _xlpm.Nivå))</f>
        <v/>
      </c>
      <c r="K17" s="3" t="str">
        <f>_xlfn.LET(_xlpm.Nivå,_xlfn.XLOOKUP($G17,tblDataVurderingAvAmbisjonsnivå[Vurdering av ambisjonsnivå],tblDataVurderingAvAmbisjonsnivå[Nivå],"",0,1),IF(_xlpm.Nivå="","",_xlpm.Nivå))</f>
        <v/>
      </c>
      <c r="L17" s="3" t="b">
        <f t="shared" si="3"/>
        <v>0</v>
      </c>
      <c r="M17" s="3" t="b">
        <f t="shared" si="4"/>
        <v>0</v>
      </c>
      <c r="N17" s="3" t="b">
        <f t="shared" si="5"/>
        <v>0</v>
      </c>
      <c r="O17" s="3" t="str">
        <f t="shared" si="0"/>
        <v/>
      </c>
      <c r="P17" s="3" t="str">
        <f t="shared" si="1"/>
        <v/>
      </c>
      <c r="Q17" s="3" t="str">
        <f t="shared" si="2"/>
        <v/>
      </c>
    </row>
    <row r="18" spans="2:17" ht="29" customHeight="1" x14ac:dyDescent="0.35"/>
    <row r="19" spans="2:17" ht="21" x14ac:dyDescent="0.5">
      <c r="C19" s="16" t="s">
        <v>129</v>
      </c>
    </row>
    <row r="20" spans="2:17" ht="15" thickBot="1" x14ac:dyDescent="0.4"/>
    <row r="21" spans="2:17" ht="140" customHeight="1" thickTop="1" thickBot="1" x14ac:dyDescent="0.4">
      <c r="C21" s="52" t="s">
        <v>130</v>
      </c>
      <c r="D21" s="53"/>
      <c r="E21" s="53"/>
      <c r="F21" s="53"/>
      <c r="G21" s="54"/>
    </row>
    <row r="22" spans="2:17" ht="42" customHeight="1" thickTop="1" x14ac:dyDescent="0.35"/>
    <row r="23" spans="2:17" ht="48" customHeight="1" x14ac:dyDescent="0.35">
      <c r="C23" s="2" t="s">
        <v>33</v>
      </c>
      <c r="D23" s="2" t="s">
        <v>1</v>
      </c>
      <c r="E23" s="2" t="s">
        <v>2</v>
      </c>
      <c r="F23" s="7" t="s">
        <v>3</v>
      </c>
      <c r="G23" s="7" t="s">
        <v>4</v>
      </c>
      <c r="H23" s="2" t="s">
        <v>5</v>
      </c>
      <c r="J23" s="9" t="s">
        <v>125</v>
      </c>
      <c r="K23" s="8"/>
      <c r="L23" s="8"/>
      <c r="M23" s="8"/>
      <c r="N23" s="8"/>
      <c r="O23" s="8"/>
      <c r="P23" s="8"/>
      <c r="Q23" s="10"/>
    </row>
    <row r="24" spans="2:17" ht="40" customHeight="1" x14ac:dyDescent="0.4">
      <c r="C24" s="9" t="s">
        <v>52</v>
      </c>
      <c r="D24" s="8"/>
      <c r="E24" s="8"/>
      <c r="F24" s="8"/>
      <c r="G24" s="8"/>
      <c r="H24" s="10"/>
      <c r="J24" s="18" t="s">
        <v>118</v>
      </c>
      <c r="K24" s="18" t="s">
        <v>119</v>
      </c>
      <c r="L24" s="18" t="s">
        <v>121</v>
      </c>
      <c r="M24" s="18" t="s">
        <v>120</v>
      </c>
      <c r="N24" s="18" t="s">
        <v>126</v>
      </c>
      <c r="O24" s="18" t="s">
        <v>122</v>
      </c>
      <c r="P24" s="18" t="s">
        <v>123</v>
      </c>
      <c r="Q24" s="18" t="s">
        <v>124</v>
      </c>
    </row>
    <row r="25" spans="2:17" ht="29" x14ac:dyDescent="0.35">
      <c r="B25" s="3">
        <f>B17+1</f>
        <v>18</v>
      </c>
      <c r="C25" s="4" t="s">
        <v>53</v>
      </c>
      <c r="D25" s="3" t="s">
        <v>54</v>
      </c>
      <c r="E25" s="3" t="s">
        <v>17</v>
      </c>
      <c r="F25" s="5"/>
      <c r="G25" s="5"/>
      <c r="H25" s="6"/>
      <c r="J25" s="3" t="str">
        <f>_xlfn.LET(_xlpm.Nivå,_xlfn.XLOOKUP($F25,tblDataVurderingDagensSituasjon[Vurdering av dagens situasjon],tblDataVurderingDagensSituasjon[Nivå],"",0,1),IF(_xlpm.Nivå="","", _xlpm.Nivå))</f>
        <v/>
      </c>
      <c r="K25" s="3" t="str">
        <f>_xlfn.LET(_xlpm.Nivå,_xlfn.XLOOKUP($G25,tblDataVurderingAvAmbisjonsnivå[Vurdering av ambisjonsnivå],tblDataVurderingAvAmbisjonsnivå[Nivå],"",0,1),IF(_xlpm.Nivå="","",_xlpm.Nivå))</f>
        <v/>
      </c>
      <c r="L25" s="3" t="b">
        <f>OR(AND(NOT(ISBLANK($F25)),$J25&lt;&gt;"",$K25=""),AND(NOT(ISBLANK($G25)),$J25=""))</f>
        <v>0</v>
      </c>
      <c r="M25" s="3" t="b">
        <f>AND(NOT($L25),$J25&lt;&gt;"",$K25&lt;&gt;"")</f>
        <v>0</v>
      </c>
      <c r="N25" s="3" t="b">
        <f>AND(NOT(L25),NOT(ISBLANK(F25)))</f>
        <v>0</v>
      </c>
      <c r="O25" s="3" t="str">
        <f t="shared" ref="O25:O27" si="7">IF($M25,$J25,"")</f>
        <v/>
      </c>
      <c r="P25" s="3" t="str">
        <f t="shared" ref="P25:P27" si="8">IF($M25,$K25,"")</f>
        <v/>
      </c>
      <c r="Q25" s="3" t="str">
        <f t="shared" ref="Q25:Q27" si="9">IF($M25,MAXA($K25-$J25,0),"")</f>
        <v/>
      </c>
    </row>
    <row r="26" spans="2:17" ht="72.5" x14ac:dyDescent="0.35">
      <c r="B26" s="3">
        <f t="shared" ref="B26:B27" si="10">B25+1</f>
        <v>19</v>
      </c>
      <c r="C26" s="4" t="s">
        <v>55</v>
      </c>
      <c r="D26" s="3" t="s">
        <v>56</v>
      </c>
      <c r="E26" s="3" t="s">
        <v>57</v>
      </c>
      <c r="F26" s="5"/>
      <c r="G26" s="5"/>
      <c r="H26" s="6"/>
      <c r="J26" s="3" t="str">
        <f>_xlfn.LET(_xlpm.Nivå,_xlfn.XLOOKUP($F26,tblDataVurderingDagensSituasjon[Vurdering av dagens situasjon],tblDataVurderingDagensSituasjon[Nivå],"",0,1),IF(_xlpm.Nivå="","", _xlpm.Nivå))</f>
        <v/>
      </c>
      <c r="K26" s="3" t="str">
        <f>_xlfn.LET(_xlpm.Nivå,_xlfn.XLOOKUP($G26,tblDataVurderingAvAmbisjonsnivå[Vurdering av ambisjonsnivå],tblDataVurderingAvAmbisjonsnivå[Nivå],"",0,1),IF(_xlpm.Nivå="","",_xlpm.Nivå))</f>
        <v/>
      </c>
      <c r="L26" s="3" t="b">
        <f t="shared" ref="L26:L27" si="11">OR(AND(NOT(ISBLANK($F26)),$J26&lt;&gt;"",$K26=""),AND(NOT(ISBLANK($G26)),$J26=""))</f>
        <v>0</v>
      </c>
      <c r="M26" s="3" t="b">
        <f t="shared" ref="M26:M27" si="12">AND(NOT($L26),$J26&lt;&gt;"",$K26&lt;&gt;"")</f>
        <v>0</v>
      </c>
      <c r="N26" s="3" t="b">
        <f t="shared" ref="N26:N27" si="13">AND(NOT(L26),NOT(ISBLANK(F26)))</f>
        <v>0</v>
      </c>
      <c r="O26" s="3" t="str">
        <f t="shared" si="7"/>
        <v/>
      </c>
      <c r="P26" s="3" t="str">
        <f t="shared" si="8"/>
        <v/>
      </c>
      <c r="Q26" s="3" t="str">
        <f t="shared" si="9"/>
        <v/>
      </c>
    </row>
    <row r="27" spans="2:17" ht="87" x14ac:dyDescent="0.35">
      <c r="B27" s="3">
        <f t="shared" si="10"/>
        <v>20</v>
      </c>
      <c r="C27" s="4" t="s">
        <v>58</v>
      </c>
      <c r="D27" s="3" t="s">
        <v>59</v>
      </c>
      <c r="E27" s="3" t="s">
        <v>57</v>
      </c>
      <c r="F27" s="5"/>
      <c r="G27" s="5"/>
      <c r="H27" s="6"/>
      <c r="J27" s="3" t="str">
        <f>_xlfn.LET(_xlpm.Nivå,_xlfn.XLOOKUP($F27,tblDataVurderingDagensSituasjon[Vurdering av dagens situasjon],tblDataVurderingDagensSituasjon[Nivå],"",0,1),IF(_xlpm.Nivå="","", _xlpm.Nivå))</f>
        <v/>
      </c>
      <c r="K27" s="3" t="str">
        <f>_xlfn.LET(_xlpm.Nivå,_xlfn.XLOOKUP($G27,tblDataVurderingAvAmbisjonsnivå[Vurdering av ambisjonsnivå],tblDataVurderingAvAmbisjonsnivå[Nivå],"",0,1),IF(_xlpm.Nivå="","",_xlpm.Nivå))</f>
        <v/>
      </c>
      <c r="L27" s="3" t="b">
        <f t="shared" si="11"/>
        <v>0</v>
      </c>
      <c r="M27" s="3" t="b">
        <f t="shared" si="12"/>
        <v>0</v>
      </c>
      <c r="N27" s="3" t="b">
        <f t="shared" si="13"/>
        <v>0</v>
      </c>
      <c r="O27" s="3" t="str">
        <f t="shared" si="7"/>
        <v/>
      </c>
      <c r="P27" s="3" t="str">
        <f t="shared" si="8"/>
        <v/>
      </c>
      <c r="Q27" s="3" t="str">
        <f t="shared" si="9"/>
        <v/>
      </c>
    </row>
    <row r="28" spans="2:17" ht="29" customHeight="1" x14ac:dyDescent="0.35"/>
    <row r="29" spans="2:17" ht="21" x14ac:dyDescent="0.5">
      <c r="C29" s="16" t="s">
        <v>131</v>
      </c>
    </row>
    <row r="30" spans="2:17" ht="15" thickBot="1" x14ac:dyDescent="0.4"/>
    <row r="31" spans="2:17" ht="140" customHeight="1" thickTop="1" thickBot="1" x14ac:dyDescent="0.4">
      <c r="C31" s="52" t="s">
        <v>132</v>
      </c>
      <c r="D31" s="53"/>
      <c r="E31" s="53"/>
      <c r="F31" s="53"/>
      <c r="G31" s="54"/>
    </row>
    <row r="32" spans="2:17" ht="42" customHeight="1" thickTop="1" x14ac:dyDescent="0.35"/>
    <row r="33" spans="2:17" ht="48" customHeight="1" x14ac:dyDescent="0.35">
      <c r="C33" s="2" t="s">
        <v>33</v>
      </c>
      <c r="D33" s="2" t="s">
        <v>1</v>
      </c>
      <c r="E33" s="2" t="s">
        <v>2</v>
      </c>
      <c r="F33" s="7" t="s">
        <v>3</v>
      </c>
      <c r="G33" s="7" t="s">
        <v>4</v>
      </c>
      <c r="H33" s="2" t="s">
        <v>5</v>
      </c>
      <c r="J33" s="9" t="s">
        <v>125</v>
      </c>
      <c r="K33" s="8"/>
      <c r="L33" s="8"/>
      <c r="M33" s="8"/>
      <c r="N33" s="8"/>
      <c r="O33" s="8"/>
      <c r="P33" s="8"/>
      <c r="Q33" s="10"/>
    </row>
    <row r="34" spans="2:17" ht="40" customHeight="1" x14ac:dyDescent="0.4">
      <c r="C34" s="9" t="s">
        <v>60</v>
      </c>
      <c r="D34" s="8"/>
      <c r="E34" s="8"/>
      <c r="F34" s="8"/>
      <c r="G34" s="8"/>
      <c r="H34" s="10"/>
      <c r="J34" s="18" t="s">
        <v>118</v>
      </c>
      <c r="K34" s="18" t="s">
        <v>119</v>
      </c>
      <c r="L34" s="18" t="s">
        <v>121</v>
      </c>
      <c r="M34" s="18" t="s">
        <v>120</v>
      </c>
      <c r="N34" s="18" t="s">
        <v>126</v>
      </c>
      <c r="O34" s="18" t="s">
        <v>122</v>
      </c>
      <c r="P34" s="18" t="s">
        <v>123</v>
      </c>
      <c r="Q34" s="18" t="s">
        <v>124</v>
      </c>
    </row>
    <row r="35" spans="2:17" ht="58" x14ac:dyDescent="0.35">
      <c r="B35" s="3">
        <f>B27+1</f>
        <v>21</v>
      </c>
      <c r="C35" s="4" t="s">
        <v>61</v>
      </c>
      <c r="D35" s="3" t="s">
        <v>62</v>
      </c>
      <c r="E35" s="3" t="s">
        <v>63</v>
      </c>
      <c r="F35" s="5"/>
      <c r="G35" s="5"/>
      <c r="H35" s="6"/>
      <c r="J35" s="3" t="str">
        <f>_xlfn.LET(_xlpm.Nivå,_xlfn.XLOOKUP($F35,tblDataVurderingDagensSituasjon[Vurdering av dagens situasjon],tblDataVurderingDagensSituasjon[Nivå],"",0,1),IF(_xlpm.Nivå="","", _xlpm.Nivå))</f>
        <v/>
      </c>
      <c r="K35" s="3" t="str">
        <f>_xlfn.LET(_xlpm.Nivå,_xlfn.XLOOKUP($G35,tblDataVurderingAvAmbisjonsnivå[Vurdering av ambisjonsnivå],tblDataVurderingAvAmbisjonsnivå[Nivå],"",0,1),IF(_xlpm.Nivå="","",_xlpm.Nivå))</f>
        <v/>
      </c>
      <c r="L35" s="3" t="b">
        <f>OR(AND(NOT(ISBLANK($F35)),$J35&lt;&gt;"",$K35=""),AND(NOT(ISBLANK($G35)),$J35=""))</f>
        <v>0</v>
      </c>
      <c r="M35" s="3" t="b">
        <f>AND(NOT($L35),$J35&lt;&gt;"",$K35&lt;&gt;"")</f>
        <v>0</v>
      </c>
      <c r="N35" s="3" t="b">
        <f>AND(NOT(L35),NOT(ISBLANK(F35)))</f>
        <v>0</v>
      </c>
      <c r="O35" s="3" t="str">
        <f t="shared" ref="O35:O37" si="14">IF($M35,$J35,"")</f>
        <v/>
      </c>
      <c r="P35" s="3" t="str">
        <f t="shared" ref="P35:P37" si="15">IF($M35,$K35,"")</f>
        <v/>
      </c>
      <c r="Q35" s="3" t="str">
        <f t="shared" ref="Q35:Q37" si="16">IF($M35,MAXA($K35-$J35,0),"")</f>
        <v/>
      </c>
    </row>
    <row r="36" spans="2:17" ht="58" x14ac:dyDescent="0.35">
      <c r="B36" s="3">
        <f t="shared" ref="B36:B37" si="17">B35+1</f>
        <v>22</v>
      </c>
      <c r="C36" s="4" t="s">
        <v>64</v>
      </c>
      <c r="D36" s="3" t="s">
        <v>65</v>
      </c>
      <c r="E36" s="3" t="s">
        <v>63</v>
      </c>
      <c r="F36" s="5"/>
      <c r="G36" s="5"/>
      <c r="H36" s="6"/>
      <c r="J36" s="3" t="str">
        <f>_xlfn.LET(_xlpm.Nivå,_xlfn.XLOOKUP($F36,tblDataVurderingDagensSituasjon[Vurdering av dagens situasjon],tblDataVurderingDagensSituasjon[Nivå],"",0,1),IF(_xlpm.Nivå="","", _xlpm.Nivå))</f>
        <v/>
      </c>
      <c r="K36" s="3" t="str">
        <f>_xlfn.LET(_xlpm.Nivå,_xlfn.XLOOKUP($G36,tblDataVurderingAvAmbisjonsnivå[Vurdering av ambisjonsnivå],tblDataVurderingAvAmbisjonsnivå[Nivå],"",0,1),IF(_xlpm.Nivå="","",_xlpm.Nivå))</f>
        <v/>
      </c>
      <c r="L36" s="3" t="b">
        <f t="shared" ref="L36:L37" si="18">OR(AND(NOT(ISBLANK($F36)),$J36&lt;&gt;"",$K36=""),AND(NOT(ISBLANK($G36)),$J36=""))</f>
        <v>0</v>
      </c>
      <c r="M36" s="3" t="b">
        <f t="shared" ref="M36:M37" si="19">AND(NOT($L36),$J36&lt;&gt;"",$K36&lt;&gt;"")</f>
        <v>0</v>
      </c>
      <c r="N36" s="3" t="b">
        <f t="shared" ref="N36:N37" si="20">AND(NOT(L36),NOT(ISBLANK(F36)))</f>
        <v>0</v>
      </c>
      <c r="O36" s="3" t="str">
        <f t="shared" si="14"/>
        <v/>
      </c>
      <c r="P36" s="3" t="str">
        <f t="shared" si="15"/>
        <v/>
      </c>
      <c r="Q36" s="3" t="str">
        <f t="shared" si="16"/>
        <v/>
      </c>
    </row>
    <row r="37" spans="2:17" ht="58" x14ac:dyDescent="0.35">
      <c r="B37" s="3">
        <f t="shared" si="17"/>
        <v>23</v>
      </c>
      <c r="C37" s="4" t="s">
        <v>66</v>
      </c>
      <c r="D37" s="3" t="s">
        <v>67</v>
      </c>
      <c r="E37" s="3" t="s">
        <v>63</v>
      </c>
      <c r="F37" s="5"/>
      <c r="G37" s="5"/>
      <c r="H37" s="6"/>
      <c r="J37" s="3" t="str">
        <f>_xlfn.LET(_xlpm.Nivå,_xlfn.XLOOKUP($F37,tblDataVurderingDagensSituasjon[Vurdering av dagens situasjon],tblDataVurderingDagensSituasjon[Nivå],"",0,1),IF(_xlpm.Nivå="","", _xlpm.Nivå))</f>
        <v/>
      </c>
      <c r="K37" s="3" t="str">
        <f>_xlfn.LET(_xlpm.Nivå,_xlfn.XLOOKUP($G37,tblDataVurderingAvAmbisjonsnivå[Vurdering av ambisjonsnivå],tblDataVurderingAvAmbisjonsnivå[Nivå],"",0,1),IF(_xlpm.Nivå="","",_xlpm.Nivå))</f>
        <v/>
      </c>
      <c r="L37" s="3" t="b">
        <f t="shared" si="18"/>
        <v>0</v>
      </c>
      <c r="M37" s="3" t="b">
        <f t="shared" si="19"/>
        <v>0</v>
      </c>
      <c r="N37" s="3" t="b">
        <f t="shared" si="20"/>
        <v>0</v>
      </c>
      <c r="O37" s="3" t="str">
        <f t="shared" si="14"/>
        <v/>
      </c>
      <c r="P37" s="3" t="str">
        <f t="shared" si="15"/>
        <v/>
      </c>
      <c r="Q37" s="3" t="str">
        <f t="shared" si="16"/>
        <v/>
      </c>
    </row>
    <row r="38" spans="2:17" ht="29" customHeight="1" x14ac:dyDescent="0.35"/>
    <row r="39" spans="2:17" ht="21" x14ac:dyDescent="0.5">
      <c r="C39" s="16" t="s">
        <v>133</v>
      </c>
    </row>
    <row r="40" spans="2:17" ht="15" thickBot="1" x14ac:dyDescent="0.4"/>
    <row r="41" spans="2:17" ht="140" customHeight="1" thickTop="1" thickBot="1" x14ac:dyDescent="0.4">
      <c r="C41" s="52" t="s">
        <v>134</v>
      </c>
      <c r="D41" s="53"/>
      <c r="E41" s="53"/>
      <c r="F41" s="53"/>
      <c r="G41" s="54"/>
    </row>
    <row r="42" spans="2:17" ht="42" customHeight="1" thickTop="1" x14ac:dyDescent="0.35"/>
    <row r="43" spans="2:17" ht="48" customHeight="1" x14ac:dyDescent="0.35">
      <c r="C43" s="2" t="s">
        <v>33</v>
      </c>
      <c r="D43" s="2" t="s">
        <v>1</v>
      </c>
      <c r="E43" s="2" t="s">
        <v>2</v>
      </c>
      <c r="F43" s="7" t="s">
        <v>3</v>
      </c>
      <c r="G43" s="7" t="s">
        <v>4</v>
      </c>
      <c r="H43" s="2" t="s">
        <v>5</v>
      </c>
      <c r="J43" s="9" t="s">
        <v>125</v>
      </c>
      <c r="K43" s="8"/>
      <c r="L43" s="8"/>
      <c r="M43" s="8"/>
      <c r="N43" s="8"/>
      <c r="O43" s="8"/>
      <c r="P43" s="8"/>
      <c r="Q43" s="10"/>
    </row>
    <row r="44" spans="2:17" ht="40" customHeight="1" x14ac:dyDescent="0.4">
      <c r="C44" s="9" t="s">
        <v>68</v>
      </c>
      <c r="D44" s="8"/>
      <c r="E44" s="8"/>
      <c r="F44" s="8"/>
      <c r="G44" s="8"/>
      <c r="H44" s="10"/>
      <c r="J44" s="18" t="s">
        <v>118</v>
      </c>
      <c r="K44" s="18" t="s">
        <v>119</v>
      </c>
      <c r="L44" s="18" t="s">
        <v>121</v>
      </c>
      <c r="M44" s="18" t="s">
        <v>120</v>
      </c>
      <c r="N44" s="18" t="s">
        <v>126</v>
      </c>
      <c r="O44" s="18" t="s">
        <v>122</v>
      </c>
      <c r="P44" s="18" t="s">
        <v>123</v>
      </c>
      <c r="Q44" s="18" t="s">
        <v>124</v>
      </c>
    </row>
    <row r="45" spans="2:17" ht="58" x14ac:dyDescent="0.35">
      <c r="B45" s="3">
        <f>B37+1</f>
        <v>24</v>
      </c>
      <c r="C45" s="4" t="s">
        <v>69</v>
      </c>
      <c r="D45" s="3" t="s">
        <v>70</v>
      </c>
      <c r="E45" s="3" t="s">
        <v>71</v>
      </c>
      <c r="F45" s="5"/>
      <c r="G45" s="5"/>
      <c r="H45" s="6"/>
      <c r="J45" s="3" t="str">
        <f>_xlfn.LET(_xlpm.Nivå,_xlfn.XLOOKUP($F45,tblDataVurderingDagensSituasjon[Vurdering av dagens situasjon],tblDataVurderingDagensSituasjon[Nivå],"",0,1),IF(_xlpm.Nivå="","", _xlpm.Nivå))</f>
        <v/>
      </c>
      <c r="K45" s="3" t="str">
        <f>_xlfn.LET(_xlpm.Nivå,_xlfn.XLOOKUP($G45,tblDataVurderingAvAmbisjonsnivå[Vurdering av ambisjonsnivå],tblDataVurderingAvAmbisjonsnivå[Nivå],"",0,1),IF(_xlpm.Nivå="","",_xlpm.Nivå))</f>
        <v/>
      </c>
      <c r="L45" s="3" t="b">
        <f>OR(AND(NOT(ISBLANK($F45)),$J45&lt;&gt;"",$K45=""),AND(NOT(ISBLANK($G45)),$J45=""))</f>
        <v>0</v>
      </c>
      <c r="M45" s="3" t="b">
        <f>AND(NOT($L45),$J45&lt;&gt;"",$K45&lt;&gt;"")</f>
        <v>0</v>
      </c>
      <c r="N45" s="3" t="b">
        <f>AND(NOT(L45),NOT(ISBLANK(F45)))</f>
        <v>0</v>
      </c>
      <c r="O45" s="3" t="str">
        <f t="shared" ref="O45:O48" si="21">IF($M45,$J45,"")</f>
        <v/>
      </c>
      <c r="P45" s="3" t="str">
        <f t="shared" ref="P45:P48" si="22">IF($M45,$K45,"")</f>
        <v/>
      </c>
      <c r="Q45" s="3" t="str">
        <f t="shared" ref="Q45:Q48" si="23">IF($M45,MAXA($K45-$J45,0),"")</f>
        <v/>
      </c>
    </row>
    <row r="46" spans="2:17" ht="58" x14ac:dyDescent="0.35">
      <c r="B46" s="3">
        <f t="shared" ref="B46:B48" si="24">B45+1</f>
        <v>25</v>
      </c>
      <c r="C46" s="4" t="s">
        <v>72</v>
      </c>
      <c r="D46" s="3" t="s">
        <v>73</v>
      </c>
      <c r="E46" s="3" t="s">
        <v>74</v>
      </c>
      <c r="F46" s="5"/>
      <c r="G46" s="5"/>
      <c r="H46" s="6"/>
      <c r="J46" s="3" t="str">
        <f>_xlfn.LET(_xlpm.Nivå,_xlfn.XLOOKUP($F46,tblDataVurderingDagensSituasjon[Vurdering av dagens situasjon],tblDataVurderingDagensSituasjon[Nivå],"",0,1),IF(_xlpm.Nivå="","", _xlpm.Nivå))</f>
        <v/>
      </c>
      <c r="K46" s="3" t="str">
        <f>_xlfn.LET(_xlpm.Nivå,_xlfn.XLOOKUP($G46,tblDataVurderingAvAmbisjonsnivå[Vurdering av ambisjonsnivå],tblDataVurderingAvAmbisjonsnivå[Nivå],"",0,1),IF(_xlpm.Nivå="","",_xlpm.Nivå))</f>
        <v/>
      </c>
      <c r="L46" s="3" t="b">
        <f t="shared" ref="L46:L48" si="25">OR(AND(NOT(ISBLANK($F46)),$J46&lt;&gt;"",$K46=""),AND(NOT(ISBLANK($G46)),$J46=""))</f>
        <v>0</v>
      </c>
      <c r="M46" s="3" t="b">
        <f t="shared" ref="M46:M48" si="26">AND(NOT($L46),$J46&lt;&gt;"",$K46&lt;&gt;"")</f>
        <v>0</v>
      </c>
      <c r="N46" s="3" t="b">
        <f t="shared" ref="N46:N48" si="27">AND(NOT(L46),NOT(ISBLANK(F46)))</f>
        <v>0</v>
      </c>
      <c r="O46" s="3" t="str">
        <f t="shared" si="21"/>
        <v/>
      </c>
      <c r="P46" s="3" t="str">
        <f t="shared" si="22"/>
        <v/>
      </c>
      <c r="Q46" s="3" t="str">
        <f t="shared" si="23"/>
        <v/>
      </c>
    </row>
    <row r="47" spans="2:17" ht="43.5" x14ac:dyDescent="0.35">
      <c r="B47" s="3">
        <f t="shared" si="24"/>
        <v>26</v>
      </c>
      <c r="C47" s="4" t="s">
        <v>75</v>
      </c>
      <c r="D47" s="3" t="s">
        <v>76</v>
      </c>
      <c r="E47" s="3" t="s">
        <v>77</v>
      </c>
      <c r="F47" s="5"/>
      <c r="G47" s="5"/>
      <c r="H47" s="6"/>
      <c r="J47" s="3" t="str">
        <f>_xlfn.LET(_xlpm.Nivå,_xlfn.XLOOKUP($F47,tblDataVurderingDagensSituasjon[Vurdering av dagens situasjon],tblDataVurderingDagensSituasjon[Nivå],"",0,1),IF(_xlpm.Nivå="","", _xlpm.Nivå))</f>
        <v/>
      </c>
      <c r="K47" s="3" t="str">
        <f>_xlfn.LET(_xlpm.Nivå,_xlfn.XLOOKUP($G47,tblDataVurderingAvAmbisjonsnivå[Vurdering av ambisjonsnivå],tblDataVurderingAvAmbisjonsnivå[Nivå],"",0,1),IF(_xlpm.Nivå="","",_xlpm.Nivå))</f>
        <v/>
      </c>
      <c r="L47" s="3" t="b">
        <f t="shared" si="25"/>
        <v>0</v>
      </c>
      <c r="M47" s="3" t="b">
        <f t="shared" si="26"/>
        <v>0</v>
      </c>
      <c r="N47" s="3" t="b">
        <f t="shared" si="27"/>
        <v>0</v>
      </c>
      <c r="O47" s="3" t="str">
        <f t="shared" si="21"/>
        <v/>
      </c>
      <c r="P47" s="3" t="str">
        <f t="shared" si="22"/>
        <v/>
      </c>
      <c r="Q47" s="3" t="str">
        <f t="shared" si="23"/>
        <v/>
      </c>
    </row>
    <row r="48" spans="2:17" ht="43.5" x14ac:dyDescent="0.35">
      <c r="B48" s="3">
        <f t="shared" si="24"/>
        <v>27</v>
      </c>
      <c r="C48" s="4" t="s">
        <v>78</v>
      </c>
      <c r="D48" s="3" t="s">
        <v>79</v>
      </c>
      <c r="E48" s="3" t="s">
        <v>71</v>
      </c>
      <c r="F48" s="5"/>
      <c r="G48" s="5"/>
      <c r="H48" s="6"/>
      <c r="J48" s="3" t="str">
        <f>_xlfn.LET(_xlpm.Nivå,_xlfn.XLOOKUP($F48,tblDataVurderingDagensSituasjon[Vurdering av dagens situasjon],tblDataVurderingDagensSituasjon[Nivå],"",0,1),IF(_xlpm.Nivå="","", _xlpm.Nivå))</f>
        <v/>
      </c>
      <c r="K48" s="3" t="str">
        <f>_xlfn.LET(_xlpm.Nivå,_xlfn.XLOOKUP($G48,tblDataVurderingAvAmbisjonsnivå[Vurdering av ambisjonsnivå],tblDataVurderingAvAmbisjonsnivå[Nivå],"",0,1),IF(_xlpm.Nivå="","",_xlpm.Nivå))</f>
        <v/>
      </c>
      <c r="L48" s="3" t="b">
        <f t="shared" si="25"/>
        <v>0</v>
      </c>
      <c r="M48" s="3" t="b">
        <f t="shared" si="26"/>
        <v>0</v>
      </c>
      <c r="N48" s="3" t="b">
        <f t="shared" si="27"/>
        <v>0</v>
      </c>
      <c r="O48" s="3" t="str">
        <f t="shared" si="21"/>
        <v/>
      </c>
      <c r="P48" s="3" t="str">
        <f t="shared" si="22"/>
        <v/>
      </c>
      <c r="Q48" s="3" t="str">
        <f t="shared" si="23"/>
        <v/>
      </c>
    </row>
    <row r="49" x14ac:dyDescent="0.35"/>
  </sheetData>
  <sheetProtection sheet="1" objects="1" scenarios="1"/>
  <mergeCells count="4">
    <mergeCell ref="C7:G7"/>
    <mergeCell ref="C21:G21"/>
    <mergeCell ref="C31:G31"/>
    <mergeCell ref="C41:G41"/>
  </mergeCells>
  <conditionalFormatting sqref="F11:G17 F25:G27 F35:G37 F45:G48">
    <cfRule type="expression" dxfId="10" priority="1" stopIfTrue="1">
      <formula>AND($J11="",$N11=TRUE)</formula>
    </cfRule>
  </conditionalFormatting>
  <dataValidations count="2">
    <dataValidation type="list" allowBlank="1" showInputMessage="1" showErrorMessage="1" errorTitle="Error" error="Choose value from list." sqref="F11:F17 F24:F27 F34:F37 F44:F48" xr:uid="{C6D17403-CEF0-4FD9-AC82-78B6586DB5B1}">
      <formula1>ddVurderingAvDagensSituasjon</formula1>
    </dataValidation>
    <dataValidation type="list" allowBlank="1" showInputMessage="1" showErrorMessage="1" errorTitle="Error" error="Choose value from list." sqref="G11:G17 G24:G27 G34:G37 G44:G48" xr:uid="{1C316691-7C58-4FBF-934B-648CB8D9638F}">
      <formula1>ddVurderingAvAmbisjonsnivå</formula1>
    </dataValidation>
  </dataValidations>
  <pageMargins left="0.7" right="0.7" top="0.75" bottom="0.75" header="0.3" footer="0.3"/>
  <pageSetup paperSize="9" scale="49" orientation="portrait" r:id="rId1"/>
  <rowBreaks count="1" manualBreakCount="1">
    <brk id="28" min="2" max="7" man="1"/>
  </rowBreaks>
  <colBreaks count="1" manualBreakCount="1">
    <brk id="8" max="47"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3B7D3-4831-48BC-A4E4-D111638A89FA}">
  <sheetPr codeName="Ark4"/>
  <dimension ref="A1:Q26"/>
  <sheetViews>
    <sheetView topLeftCell="C1" zoomScaleNormal="100" workbookViewId="0">
      <selection activeCell="C3" sqref="C3"/>
    </sheetView>
  </sheetViews>
  <sheetFormatPr baseColWidth="10" defaultColWidth="0" defaultRowHeight="14.5" zeroHeight="1" x14ac:dyDescent="0.35"/>
  <cols>
    <col min="1" max="1" width="2.6328125" hidden="1" customWidth="1"/>
    <col min="2" max="2" width="10" hidden="1" customWidth="1"/>
    <col min="3" max="3" width="42.81640625" customWidth="1"/>
    <col min="4" max="4" width="52.1796875" customWidth="1"/>
    <col min="5" max="5" width="19.1796875" customWidth="1"/>
    <col min="6" max="7" width="17.7265625" customWidth="1"/>
    <col min="8" max="8" width="31.7265625" customWidth="1"/>
    <col min="9" max="9" width="2.6328125" customWidth="1"/>
    <col min="10" max="10" width="15" hidden="1" customWidth="1"/>
    <col min="11" max="11" width="15.90625" hidden="1" customWidth="1"/>
    <col min="12" max="12" width="29.6328125" hidden="1" customWidth="1"/>
    <col min="13" max="14" width="17.26953125" hidden="1" customWidth="1"/>
    <col min="15" max="15" width="17" hidden="1" customWidth="1"/>
    <col min="16" max="16" width="16.26953125" hidden="1" customWidth="1"/>
    <col min="17" max="17" width="10.90625" hidden="1" customWidth="1"/>
    <col min="18" max="16384" width="11.453125" hidden="1"/>
  </cols>
  <sheetData>
    <row r="1" spans="2:17" s="11" customFormat="1" ht="42" customHeight="1" x14ac:dyDescent="0.35"/>
    <row r="2" spans="2:17" ht="30" customHeight="1" x14ac:dyDescent="0.35"/>
    <row r="3" spans="2:17" ht="31" x14ac:dyDescent="0.35">
      <c r="C3" s="12" t="s">
        <v>135</v>
      </c>
    </row>
    <row r="4" spans="2:17" x14ac:dyDescent="0.35"/>
    <row r="5" spans="2:17" ht="21" x14ac:dyDescent="0.5">
      <c r="C5" s="16" t="s">
        <v>136</v>
      </c>
    </row>
    <row r="6" spans="2:17" ht="15" customHeight="1" thickBot="1" x14ac:dyDescent="0.4">
      <c r="L6" s="27" t="s">
        <v>174</v>
      </c>
    </row>
    <row r="7" spans="2:17" ht="140" customHeight="1" thickTop="1" thickBot="1" x14ac:dyDescent="0.4">
      <c r="C7" s="52" t="s">
        <v>137</v>
      </c>
      <c r="D7" s="53"/>
      <c r="E7" s="53"/>
      <c r="F7" s="53"/>
      <c r="G7" s="54"/>
      <c r="L7">
        <f>COUNTIF(L11:L14,TRUE)</f>
        <v>0</v>
      </c>
    </row>
    <row r="8" spans="2:17" ht="42" customHeight="1" thickTop="1" x14ac:dyDescent="0.35"/>
    <row r="9" spans="2:17" s="1" customFormat="1" ht="48" customHeight="1" x14ac:dyDescent="0.35">
      <c r="B9" s="25" t="s">
        <v>146</v>
      </c>
      <c r="C9" s="2" t="s">
        <v>33</v>
      </c>
      <c r="D9" s="2" t="s">
        <v>1</v>
      </c>
      <c r="E9" s="2" t="s">
        <v>2</v>
      </c>
      <c r="F9" s="7" t="s">
        <v>3</v>
      </c>
      <c r="G9" s="7" t="s">
        <v>4</v>
      </c>
      <c r="H9" s="2" t="s">
        <v>5</v>
      </c>
      <c r="J9" s="9" t="s">
        <v>125</v>
      </c>
      <c r="K9" s="8"/>
      <c r="L9" s="8"/>
      <c r="M9" s="8"/>
      <c r="N9" s="8"/>
      <c r="O9" s="8"/>
      <c r="P9" s="8"/>
      <c r="Q9" s="10"/>
    </row>
    <row r="10" spans="2:17" s="1" customFormat="1" ht="40" customHeight="1" x14ac:dyDescent="0.4">
      <c r="B10" s="26" t="s">
        <v>147</v>
      </c>
      <c r="C10" s="9" t="s">
        <v>80</v>
      </c>
      <c r="D10" s="8"/>
      <c r="E10" s="8"/>
      <c r="F10" s="8"/>
      <c r="G10" s="8"/>
      <c r="H10" s="10"/>
      <c r="J10" s="18" t="s">
        <v>118</v>
      </c>
      <c r="K10" s="18" t="s">
        <v>119</v>
      </c>
      <c r="L10" s="18" t="s">
        <v>121</v>
      </c>
      <c r="M10" s="18" t="s">
        <v>120</v>
      </c>
      <c r="N10" s="18" t="s">
        <v>126</v>
      </c>
      <c r="O10" s="18" t="s">
        <v>122</v>
      </c>
      <c r="P10" s="18" t="s">
        <v>123</v>
      </c>
      <c r="Q10" s="18" t="s">
        <v>124</v>
      </c>
    </row>
    <row r="11" spans="2:17" ht="43.5" x14ac:dyDescent="0.35">
      <c r="B11" s="3">
        <f>'Sosial bærekraft'!B48+1</f>
        <v>28</v>
      </c>
      <c r="C11" s="4" t="s">
        <v>81</v>
      </c>
      <c r="D11" s="3" t="s">
        <v>82</v>
      </c>
      <c r="E11" s="3" t="s">
        <v>22</v>
      </c>
      <c r="F11" s="5"/>
      <c r="G11" s="5"/>
      <c r="H11" s="6"/>
      <c r="J11" s="3" t="str">
        <f>_xlfn.LET(_xlpm.Nivå,_xlfn.XLOOKUP($F11,tblDataVurderingDagensSituasjon[Vurdering av dagens situasjon],tblDataVurderingDagensSituasjon[Nivå],"",0,1),IF(_xlpm.Nivå="","", _xlpm.Nivå))</f>
        <v/>
      </c>
      <c r="K11" s="3" t="str">
        <f>_xlfn.LET(_xlpm.Nivå,_xlfn.XLOOKUP($G11,tblDataVurderingAvAmbisjonsnivå[Vurdering av ambisjonsnivå],tblDataVurderingAvAmbisjonsnivå[Nivå],"",0,1),IF(_xlpm.Nivå="","",_xlpm.Nivå))</f>
        <v/>
      </c>
      <c r="L11" s="3" t="b">
        <f>OR(AND(NOT(ISBLANK($F11)),$J11&lt;&gt;"",$K11=""),AND(NOT(ISBLANK($G11)),$J11=""))</f>
        <v>0</v>
      </c>
      <c r="M11" s="3" t="b">
        <f>AND(NOT($L11),$J11&lt;&gt;"",$K11&lt;&gt;"")</f>
        <v>0</v>
      </c>
      <c r="N11" s="3" t="b">
        <f>AND(NOT(L11),NOT(ISBLANK(F11)))</f>
        <v>0</v>
      </c>
      <c r="O11" s="3" t="str">
        <f t="shared" ref="O11:O14" si="0">IF($M11,$J11,"")</f>
        <v/>
      </c>
      <c r="P11" s="3" t="str">
        <f t="shared" ref="P11:P14" si="1">IF($M11,$K11,"")</f>
        <v/>
      </c>
      <c r="Q11" s="3" t="str">
        <f t="shared" ref="Q11:Q14" si="2">IF($M11,MAXA($K11-$J11,0),"")</f>
        <v/>
      </c>
    </row>
    <row r="12" spans="2:17" ht="43.5" x14ac:dyDescent="0.35">
      <c r="B12" s="3">
        <f t="shared" ref="B12:B14" si="3">B11+1</f>
        <v>29</v>
      </c>
      <c r="C12" s="4" t="s">
        <v>83</v>
      </c>
      <c r="D12" s="3" t="s">
        <v>84</v>
      </c>
      <c r="E12" s="3" t="s">
        <v>85</v>
      </c>
      <c r="F12" s="5"/>
      <c r="G12" s="5"/>
      <c r="H12" s="6"/>
      <c r="J12" s="3" t="str">
        <f>_xlfn.LET(_xlpm.Nivå,_xlfn.XLOOKUP($F12,tblDataVurderingDagensSituasjon[Vurdering av dagens situasjon],tblDataVurderingDagensSituasjon[Nivå],"",0,1),IF(_xlpm.Nivå="","", _xlpm.Nivå))</f>
        <v/>
      </c>
      <c r="K12" s="3" t="str">
        <f>_xlfn.LET(_xlpm.Nivå,_xlfn.XLOOKUP($G12,tblDataVurderingAvAmbisjonsnivå[Vurdering av ambisjonsnivå],tblDataVurderingAvAmbisjonsnivå[Nivå],"",0,1),IF(_xlpm.Nivå="","",_xlpm.Nivå))</f>
        <v/>
      </c>
      <c r="L12" s="3" t="b">
        <f t="shared" ref="L12:L14" si="4">OR(AND(NOT(ISBLANK($F12)),$J12&lt;&gt;"",$K12=""),AND(NOT(ISBLANK($G12)),$J12=""))</f>
        <v>0</v>
      </c>
      <c r="M12" s="3" t="b">
        <f t="shared" ref="M12:M14" si="5">AND(NOT($L12),$J12&lt;&gt;"",$K12&lt;&gt;"")</f>
        <v>0</v>
      </c>
      <c r="N12" s="3" t="b">
        <f t="shared" ref="N12:N14" si="6">AND(NOT(L12),NOT(ISBLANK(F12)))</f>
        <v>0</v>
      </c>
      <c r="O12" s="3" t="str">
        <f t="shared" si="0"/>
        <v/>
      </c>
      <c r="P12" s="3" t="str">
        <f t="shared" si="1"/>
        <v/>
      </c>
      <c r="Q12" s="3" t="str">
        <f t="shared" si="2"/>
        <v/>
      </c>
    </row>
    <row r="13" spans="2:17" ht="43.5" x14ac:dyDescent="0.35">
      <c r="B13" s="3">
        <f t="shared" si="3"/>
        <v>30</v>
      </c>
      <c r="C13" s="4" t="s">
        <v>86</v>
      </c>
      <c r="D13" s="3" t="s">
        <v>87</v>
      </c>
      <c r="E13" s="3" t="s">
        <v>22</v>
      </c>
      <c r="F13" s="5"/>
      <c r="G13" s="5"/>
      <c r="H13" s="6"/>
      <c r="J13" s="3" t="str">
        <f>_xlfn.LET(_xlpm.Nivå,_xlfn.XLOOKUP($F13,tblDataVurderingDagensSituasjon[Vurdering av dagens situasjon],tblDataVurderingDagensSituasjon[Nivå],"",0,1),IF(_xlpm.Nivå="","", _xlpm.Nivå))</f>
        <v/>
      </c>
      <c r="K13" s="3" t="str">
        <f>_xlfn.LET(_xlpm.Nivå,_xlfn.XLOOKUP($G13,tblDataVurderingAvAmbisjonsnivå[Vurdering av ambisjonsnivå],tblDataVurderingAvAmbisjonsnivå[Nivå],"",0,1),IF(_xlpm.Nivå="","",_xlpm.Nivå))</f>
        <v/>
      </c>
      <c r="L13" s="3" t="b">
        <f t="shared" si="4"/>
        <v>0</v>
      </c>
      <c r="M13" s="3" t="b">
        <f t="shared" si="5"/>
        <v>0</v>
      </c>
      <c r="N13" s="3" t="b">
        <f t="shared" si="6"/>
        <v>0</v>
      </c>
      <c r="O13" s="3" t="str">
        <f t="shared" si="0"/>
        <v/>
      </c>
      <c r="P13" s="3" t="str">
        <f t="shared" si="1"/>
        <v/>
      </c>
      <c r="Q13" s="3" t="str">
        <f t="shared" si="2"/>
        <v/>
      </c>
    </row>
    <row r="14" spans="2:17" ht="58" x14ac:dyDescent="0.35">
      <c r="B14" s="3">
        <f t="shared" si="3"/>
        <v>31</v>
      </c>
      <c r="C14" s="4" t="s">
        <v>88</v>
      </c>
      <c r="D14" s="3" t="s">
        <v>89</v>
      </c>
      <c r="E14" s="3" t="s">
        <v>90</v>
      </c>
      <c r="F14" s="5"/>
      <c r="G14" s="5"/>
      <c r="H14" s="6"/>
      <c r="J14" s="3" t="str">
        <f>_xlfn.LET(_xlpm.Nivå,_xlfn.XLOOKUP($F14,tblDataVurderingDagensSituasjon[Vurdering av dagens situasjon],tblDataVurderingDagensSituasjon[Nivå],"",0,1),IF(_xlpm.Nivå="","", _xlpm.Nivå))</f>
        <v/>
      </c>
      <c r="K14" s="3" t="str">
        <f>_xlfn.LET(_xlpm.Nivå,_xlfn.XLOOKUP($G14,tblDataVurderingAvAmbisjonsnivå[Vurdering av ambisjonsnivå],tblDataVurderingAvAmbisjonsnivå[Nivå],"",0,1),IF(_xlpm.Nivå="","",_xlpm.Nivå))</f>
        <v/>
      </c>
      <c r="L14" s="3" t="b">
        <f t="shared" si="4"/>
        <v>0</v>
      </c>
      <c r="M14" s="3" t="b">
        <f t="shared" si="5"/>
        <v>0</v>
      </c>
      <c r="N14" s="3" t="b">
        <f t="shared" si="6"/>
        <v>0</v>
      </c>
      <c r="O14" s="3" t="str">
        <f t="shared" si="0"/>
        <v/>
      </c>
      <c r="P14" s="3" t="str">
        <f t="shared" si="1"/>
        <v/>
      </c>
      <c r="Q14" s="3" t="str">
        <f t="shared" si="2"/>
        <v/>
      </c>
    </row>
    <row r="15" spans="2:17" x14ac:dyDescent="0.35"/>
    <row r="26" spans="4:4" hidden="1" x14ac:dyDescent="0.35">
      <c r="D26" s="1"/>
    </row>
  </sheetData>
  <sheetProtection sheet="1" objects="1" scenarios="1"/>
  <mergeCells count="1">
    <mergeCell ref="C7:G7"/>
  </mergeCells>
  <conditionalFormatting sqref="F11:G14">
    <cfRule type="expression" dxfId="9" priority="1" stopIfTrue="1">
      <formula>AND($J11="",$N11=TRUE)</formula>
    </cfRule>
  </conditionalFormatting>
  <dataValidations count="2">
    <dataValidation type="list" allowBlank="1" showInputMessage="1" showErrorMessage="1" errorTitle="Error" error="Choose value from list." sqref="F11:F14" xr:uid="{85E6F71F-B240-4922-BBCA-68037FC014A4}">
      <formula1>ddVurderingAvDagensSituasjon</formula1>
    </dataValidation>
    <dataValidation type="list" allowBlank="1" showInputMessage="1" showErrorMessage="1" errorTitle="Error" error="Choose value from list." sqref="G11:G14" xr:uid="{A60FA59C-5F6E-410D-9793-0CEC513FD76D}">
      <formula1>ddVurderingAvAmbisjonsnivå</formula1>
    </dataValidation>
  </dataValidations>
  <pageMargins left="0.7" right="0.7" top="0.75" bottom="0.75" header="0.3" footer="0.3"/>
  <pageSetup paperSize="9" scale="49" orientation="portrait" r:id="rId1"/>
  <colBreaks count="1" manualBreakCount="1">
    <brk id="8" max="2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173D9-07DE-4380-8254-C8D5BF9DF0BD}">
  <sheetPr codeName="Ark6"/>
  <dimension ref="A1:I93"/>
  <sheetViews>
    <sheetView topLeftCell="B1" zoomScaleNormal="100" workbookViewId="0">
      <selection activeCell="B3" sqref="B3"/>
    </sheetView>
  </sheetViews>
  <sheetFormatPr baseColWidth="10" defaultColWidth="0" defaultRowHeight="14.5" zeroHeight="1" x14ac:dyDescent="0.35"/>
  <cols>
    <col min="1" max="1" width="2.6328125" hidden="1" customWidth="1"/>
    <col min="2" max="3" width="45.6328125" customWidth="1"/>
    <col min="4" max="4" width="4.7265625" customWidth="1"/>
    <col min="5" max="5" width="43.90625" customWidth="1"/>
    <col min="6" max="9" width="10.90625" customWidth="1"/>
    <col min="10" max="16384" width="10.90625" hidden="1"/>
  </cols>
  <sheetData>
    <row r="1" spans="2:8" s="11" customFormat="1" ht="42" customHeight="1" x14ac:dyDescent="0.35"/>
    <row r="2" spans="2:8" ht="30" customHeight="1" x14ac:dyDescent="0.35"/>
    <row r="3" spans="2:8" ht="31" x14ac:dyDescent="0.35">
      <c r="B3" s="12" t="s">
        <v>104</v>
      </c>
    </row>
    <row r="4" spans="2:8" x14ac:dyDescent="0.35"/>
    <row r="5" spans="2:8" ht="21" x14ac:dyDescent="0.5">
      <c r="B5" s="16" t="s">
        <v>172</v>
      </c>
    </row>
    <row r="6" spans="2:8" ht="15" customHeight="1" thickBot="1" x14ac:dyDescent="0.4"/>
    <row r="7" spans="2:8" ht="160" customHeight="1" thickTop="1" thickBot="1" x14ac:dyDescent="0.4">
      <c r="B7" s="55" t="s">
        <v>168</v>
      </c>
      <c r="C7" s="56"/>
      <c r="D7" s="56"/>
      <c r="E7" s="57"/>
    </row>
    <row r="8" spans="2:8" ht="42" customHeight="1" thickTop="1" x14ac:dyDescent="0.35">
      <c r="B8" s="47" t="str">
        <f>_xlfn.LET(_xlpm.KlimaMiljø, 'Klima og miljø'!L7, _xlpm.SosialBærekraft, 'Sosial bærekraft'!L7, _xlpm.Styring, 'Styring og virksomhetsstyring'!L7, IF((_xlpm.KlimaMiljø + _xlpm.SosialBærekraft + _xlpm.Styring) &gt; 0, "Du har påbegynte svar som ikke er fullstending. Klima og Miljø: " &amp; _xlpm.KlimaMiljø &amp; "; Sosial bærekraft: " &amp; _xlpm.SosialBærekraft &amp; "; Styring og virksomhetsstyring: " &amp; _xlpm.Styring &amp; ".", ""))</f>
        <v/>
      </c>
    </row>
    <row r="9" spans="2:8" ht="21" customHeight="1" x14ac:dyDescent="0.5">
      <c r="B9" s="16" t="s">
        <v>169</v>
      </c>
    </row>
    <row r="10" spans="2:8" ht="15" customHeight="1" thickBot="1" x14ac:dyDescent="0.4"/>
    <row r="11" spans="2:8" ht="15" customHeight="1" thickTop="1" x14ac:dyDescent="0.35">
      <c r="E11" s="58" t="s">
        <v>171</v>
      </c>
      <c r="F11" s="59"/>
      <c r="G11" s="59"/>
      <c r="H11" s="60"/>
    </row>
    <row r="12" spans="2:8" ht="303" customHeight="1" thickBot="1" x14ac:dyDescent="0.4">
      <c r="E12" s="61"/>
      <c r="F12" s="62"/>
      <c r="G12" s="62"/>
      <c r="H12" s="63"/>
    </row>
    <row r="13" spans="2:8" ht="15" thickTop="1" x14ac:dyDescent="0.35"/>
    <row r="14" spans="2:8" ht="16" x14ac:dyDescent="0.35">
      <c r="B14" s="32" t="s">
        <v>166</v>
      </c>
      <c r="C14" s="33"/>
      <c r="D14" s="33"/>
      <c r="E14" s="33"/>
      <c r="F14" s="33"/>
      <c r="G14" s="33"/>
      <c r="H14" s="34"/>
    </row>
    <row r="15" spans="2:8" x14ac:dyDescent="0.35"/>
    <row r="16" spans="2:8" ht="16" x14ac:dyDescent="0.35">
      <c r="B16" s="27" t="s">
        <v>140</v>
      </c>
      <c r="C16" s="32" t="s">
        <v>0</v>
      </c>
      <c r="D16" s="34"/>
      <c r="E16" s="27" t="s">
        <v>33</v>
      </c>
      <c r="F16" s="27" t="s">
        <v>141</v>
      </c>
      <c r="G16" s="27" t="s">
        <v>142</v>
      </c>
      <c r="H16" s="27" t="s">
        <v>144</v>
      </c>
    </row>
    <row r="17" spans="2:8" x14ac:dyDescent="0.35">
      <c r="B17" s="3" t="str" cm="1">
        <f t="array" ref="B17">IFERROR(_xlfn.LET(_xlpm.Rådata, _xlfn._xlws.FILTER(tblAlleSpørsmål[], tblAlleSpørsmål[Inkluder i fremvisning] = TRUE), _xlpm.Id, INDEX(_xlpm.Rådata, , 1), _xlpm.Gap, INDEX(_xlpm.Rådata, , 10), _xlpm.Sortert, _xlfn.SORTBY(_xlpm.Rådata, _xlpm.Gap, -1, _xlpm.Id, 1), _xlpm.StackedArray, _xlfn.HSTACK(_xlfn.CHOOSECOLS(_xlpm.Sortert, 2, 3), _xlfn.MAKEARRAY(ROWS(_xlpm.Sortert), 1, _xlfn.LAMBDA(_xlpm.r,_xlpm.c, "")), _xlfn.CHOOSECOLS(_xlpm.Sortert, 4, 8, 9, 10)), _xlfn.TAKE(_xlpm.StackedArray, 5, )), "")</f>
        <v/>
      </c>
      <c r="C17" s="37"/>
      <c r="D17" s="38"/>
      <c r="E17" s="3"/>
      <c r="F17" s="3"/>
      <c r="G17" s="3"/>
      <c r="H17" s="3"/>
    </row>
    <row r="18" spans="2:8" x14ac:dyDescent="0.35">
      <c r="B18" s="3"/>
      <c r="C18" s="37"/>
      <c r="D18" s="38"/>
      <c r="E18" s="3"/>
      <c r="F18" s="3"/>
      <c r="G18" s="3"/>
      <c r="H18" s="3"/>
    </row>
    <row r="19" spans="2:8" x14ac:dyDescent="0.35">
      <c r="B19" s="3"/>
      <c r="C19" s="37"/>
      <c r="D19" s="38"/>
      <c r="E19" s="3"/>
      <c r="F19" s="3"/>
      <c r="G19" s="3"/>
      <c r="H19" s="3"/>
    </row>
    <row r="20" spans="2:8" x14ac:dyDescent="0.35">
      <c r="B20" s="3"/>
      <c r="C20" s="37"/>
      <c r="D20" s="38"/>
      <c r="E20" s="3"/>
      <c r="F20" s="3"/>
      <c r="G20" s="3"/>
      <c r="H20" s="3"/>
    </row>
    <row r="21" spans="2:8" x14ac:dyDescent="0.35">
      <c r="B21" s="3"/>
      <c r="C21" s="37"/>
      <c r="D21" s="38"/>
      <c r="E21" s="3"/>
      <c r="F21" s="3"/>
      <c r="G21" s="3"/>
      <c r="H21" s="3"/>
    </row>
    <row r="22" spans="2:8" ht="42" customHeight="1" x14ac:dyDescent="0.35"/>
    <row r="23" spans="2:8" ht="21" x14ac:dyDescent="0.5">
      <c r="B23" s="16" t="s">
        <v>170</v>
      </c>
    </row>
    <row r="24" spans="2:8" x14ac:dyDescent="0.35"/>
    <row r="25" spans="2:8" ht="16" x14ac:dyDescent="0.35">
      <c r="B25" s="35" t="str">
        <f>'Klima og miljø'!C3</f>
        <v>Klima og miljø</v>
      </c>
      <c r="C25" s="33"/>
      <c r="D25" s="36"/>
      <c r="E25" s="2"/>
      <c r="F25" s="23" t="s">
        <v>141</v>
      </c>
      <c r="G25" s="23" t="s">
        <v>142</v>
      </c>
      <c r="H25" s="23" t="s">
        <v>144</v>
      </c>
    </row>
    <row r="26" spans="2:8" x14ac:dyDescent="0.35"/>
    <row r="27" spans="2:8" ht="16" x14ac:dyDescent="0.35">
      <c r="E27" s="2" t="s">
        <v>163</v>
      </c>
      <c r="F27" s="23" t="s">
        <v>141</v>
      </c>
      <c r="G27" s="23" t="s">
        <v>142</v>
      </c>
      <c r="H27" s="23" t="s">
        <v>144</v>
      </c>
    </row>
    <row r="28" spans="2:8" x14ac:dyDescent="0.35">
      <c r="D28" s="31"/>
      <c r="E28" s="3" t="str" cm="1">
        <f t="array" ref="E28">IFERROR(_xlfn.LET(_xlpm.Rådata, _xlfn._xlws.FILTER(tblAlleSpørsmål[], (tblAlleSpørsmål[Inkluder i fremvisning] = TRUE) * (tblAlleSpørsmål[Dimensjon] = B25)), _xlpm.Gap, INDEX(_xlpm.Rådata, , 10), _xlpm.Pos, _xlfn._xlws.FILTER(_xlpm.Rådata, _xlpm.Gap &gt; 0), _xlpm.Sortert, _xlfn.SORTBY(_xlpm.Pos, INDEX(_xlpm.Pos, , 10), -1, INDEX(_xlpm.Pos, , 1), 1), _xlfn.TAKE(_xlfn.CHOOSECOLS(_xlpm.Sortert, 4, 8, 9, 10), MIN(3, ROWS(_xlpm.Sortert)))), "")</f>
        <v/>
      </c>
      <c r="F28" s="24"/>
      <c r="G28" s="24"/>
      <c r="H28" s="24"/>
    </row>
    <row r="29" spans="2:8" x14ac:dyDescent="0.35">
      <c r="D29" s="39"/>
      <c r="E29" s="3"/>
      <c r="F29" s="24"/>
      <c r="G29" s="24"/>
      <c r="H29" s="24"/>
    </row>
    <row r="30" spans="2:8" x14ac:dyDescent="0.35">
      <c r="D30" s="40"/>
      <c r="E30" s="3"/>
      <c r="F30" s="24"/>
      <c r="G30" s="24"/>
      <c r="H30" s="24"/>
    </row>
    <row r="31" spans="2:8" x14ac:dyDescent="0.35"/>
    <row r="32" spans="2:8" ht="16" x14ac:dyDescent="0.35">
      <c r="E32" s="2" t="s">
        <v>173</v>
      </c>
      <c r="F32" s="23" t="s">
        <v>141</v>
      </c>
      <c r="G32" s="23" t="s">
        <v>142</v>
      </c>
      <c r="H32" s="23" t="s">
        <v>144</v>
      </c>
    </row>
    <row r="33" spans="2:8" x14ac:dyDescent="0.35">
      <c r="D33" s="41"/>
      <c r="E33" s="3" t="str" cm="1">
        <f t="array" ref="E33">IFERROR(_xlfn.LET(_xlpm.Rådata, _xlfn._xlws.FILTER(tblAlleSpørsmål[], (tblAlleSpørsmål[Inkluder i fremvisning] = TRUE) * (tblAlleSpørsmål[Dimensjon] = B25)), _xlpm.Gap, INDEX(_xlpm.Rådata, , 10), _xlpm.Pos, _xlfn._xlws.FILTER(_xlpm.Rådata, _xlpm.Gap &gt; 0), _xlpm.TopSort, _xlfn.SORTBY(_xlpm.Pos, INDEX(_xlpm.Pos, , 10), -1, INDEX(_xlpm.Pos, , 1), 1), _xlpm.TopId, _xlfn.TAKE(INDEX(_xlpm.TopSort, , 1), MIN(3, ROWS(_xlpm.TopSort))), _xlpm.Rest, _xlfn._xlws.FILTER(_xlpm.Rådata, NOT(ISNUMBER(MATCH(INDEX(_xlpm.Rådata, , 1), _xlpm.TopId, 0)))), _xlpm.BunnSort, _xlfn.SORTBY(_xlpm.Rest, INDEX(_xlpm.Rest, , 10), 1, INDEX(_xlpm.Rest, , 1), 1), _xlfn.TAKE(_xlfn.CHOOSECOLS(_xlpm.BunnSort, 4, 8, 9, 10), MIN(3, ROWS(_xlpm.BunnSort)))), "")</f>
        <v/>
      </c>
      <c r="F33" s="24"/>
      <c r="G33" s="24"/>
      <c r="H33" s="24"/>
    </row>
    <row r="34" spans="2:8" x14ac:dyDescent="0.35">
      <c r="D34" s="42"/>
      <c r="E34" s="3"/>
      <c r="F34" s="24"/>
      <c r="G34" s="24"/>
      <c r="H34" s="24"/>
    </row>
    <row r="35" spans="2:8" x14ac:dyDescent="0.35">
      <c r="D35" s="43"/>
      <c r="E35" s="3"/>
      <c r="F35" s="24"/>
      <c r="G35" s="24"/>
      <c r="H35" s="24"/>
    </row>
    <row r="36" spans="2:8" x14ac:dyDescent="0.35"/>
    <row r="37" spans="2:8" ht="16" x14ac:dyDescent="0.35">
      <c r="E37" s="27" t="s">
        <v>164</v>
      </c>
      <c r="F37" s="27"/>
      <c r="G37" s="27"/>
      <c r="H37" s="27"/>
    </row>
    <row r="38" spans="2:8" x14ac:dyDescent="0.35">
      <c r="E38" s="65" t="s">
        <v>165</v>
      </c>
      <c r="F38" s="66"/>
      <c r="G38" s="66"/>
      <c r="H38" s="67"/>
    </row>
    <row r="39" spans="2:8" x14ac:dyDescent="0.35">
      <c r="E39" s="68"/>
      <c r="F39" s="69"/>
      <c r="G39" s="69"/>
      <c r="H39" s="70"/>
    </row>
    <row r="40" spans="2:8" x14ac:dyDescent="0.35">
      <c r="E40" s="68"/>
      <c r="F40" s="69"/>
      <c r="G40" s="69"/>
      <c r="H40" s="70"/>
    </row>
    <row r="41" spans="2:8" x14ac:dyDescent="0.35">
      <c r="E41" s="68"/>
      <c r="F41" s="69"/>
      <c r="G41" s="69"/>
      <c r="H41" s="70"/>
    </row>
    <row r="42" spans="2:8" x14ac:dyDescent="0.35">
      <c r="E42" s="68"/>
      <c r="F42" s="69"/>
      <c r="G42" s="69"/>
      <c r="H42" s="70"/>
    </row>
    <row r="43" spans="2:8" x14ac:dyDescent="0.35">
      <c r="E43" s="68"/>
      <c r="F43" s="69"/>
      <c r="G43" s="69"/>
      <c r="H43" s="70"/>
    </row>
    <row r="44" spans="2:8" x14ac:dyDescent="0.35">
      <c r="E44" s="68"/>
      <c r="F44" s="69"/>
      <c r="G44" s="69"/>
      <c r="H44" s="70"/>
    </row>
    <row r="45" spans="2:8" x14ac:dyDescent="0.35">
      <c r="E45" s="68"/>
      <c r="F45" s="69"/>
      <c r="G45" s="69"/>
      <c r="H45" s="70"/>
    </row>
    <row r="46" spans="2:8" x14ac:dyDescent="0.35">
      <c r="E46" s="71"/>
      <c r="F46" s="72"/>
      <c r="G46" s="72"/>
      <c r="H46" s="73"/>
    </row>
    <row r="47" spans="2:8" x14ac:dyDescent="0.35"/>
    <row r="48" spans="2:8" ht="16" x14ac:dyDescent="0.35">
      <c r="B48" s="35" t="str">
        <f>'Sosial bærekraft'!C3</f>
        <v>Sosial bærekraft</v>
      </c>
      <c r="C48" s="33"/>
      <c r="D48" s="36"/>
      <c r="E48" s="2"/>
      <c r="F48" s="23" t="s">
        <v>141</v>
      </c>
      <c r="G48" s="23" t="s">
        <v>142</v>
      </c>
      <c r="H48" s="23" t="s">
        <v>144</v>
      </c>
    </row>
    <row r="49" spans="4:8" x14ac:dyDescent="0.35"/>
    <row r="50" spans="4:8" ht="16" x14ac:dyDescent="0.35">
      <c r="E50" s="2" t="s">
        <v>163</v>
      </c>
      <c r="F50" s="23" t="s">
        <v>141</v>
      </c>
      <c r="G50" s="23" t="s">
        <v>142</v>
      </c>
      <c r="H50" s="23" t="s">
        <v>144</v>
      </c>
    </row>
    <row r="51" spans="4:8" x14ac:dyDescent="0.35">
      <c r="D51" s="31"/>
      <c r="E51" s="3" t="str" cm="1">
        <f t="array" ref="E51">IFERROR(_xlfn.LET(_xlpm.Rådata, _xlfn._xlws.FILTER(tblAlleSpørsmål[], (tblAlleSpørsmål[Inkluder i fremvisning] = TRUE) * (tblAlleSpørsmål[Dimensjon] = B48)), _xlpm.Gap, INDEX(_xlpm.Rådata, , 10), _xlpm.Pos, _xlfn._xlws.FILTER(_xlpm.Rådata, _xlpm.Gap &gt; 0), _xlpm.Sortert, _xlfn.SORTBY(_xlpm.Pos, INDEX(_xlpm.Pos, , 10), -1, INDEX(_xlpm.Pos, , 1), 1), _xlfn.TAKE(_xlfn.CHOOSECOLS(_xlpm.Sortert, 4, 8, 9, 10), MIN(3, ROWS(_xlpm.Sortert)))), "")</f>
        <v/>
      </c>
      <c r="F51" s="24"/>
      <c r="G51" s="24"/>
      <c r="H51" s="24"/>
    </row>
    <row r="52" spans="4:8" x14ac:dyDescent="0.35">
      <c r="D52" s="39"/>
      <c r="E52" s="3"/>
      <c r="F52" s="24"/>
      <c r="G52" s="24"/>
      <c r="H52" s="24"/>
    </row>
    <row r="53" spans="4:8" x14ac:dyDescent="0.35">
      <c r="D53" s="40"/>
      <c r="E53" s="3"/>
      <c r="F53" s="24"/>
      <c r="G53" s="24"/>
      <c r="H53" s="24"/>
    </row>
    <row r="54" spans="4:8" x14ac:dyDescent="0.35"/>
    <row r="55" spans="4:8" ht="16" x14ac:dyDescent="0.35">
      <c r="E55" s="2" t="s">
        <v>173</v>
      </c>
      <c r="F55" s="23" t="s">
        <v>141</v>
      </c>
      <c r="G55" s="23" t="s">
        <v>142</v>
      </c>
      <c r="H55" s="23" t="s">
        <v>144</v>
      </c>
    </row>
    <row r="56" spans="4:8" x14ac:dyDescent="0.35">
      <c r="D56" s="41"/>
      <c r="E56" s="3" t="str" cm="1">
        <f t="array" ref="E56">IFERROR(_xlfn.LET(_xlpm.Rådata, _xlfn._xlws.FILTER(tblAlleSpørsmål[], (tblAlleSpørsmål[Inkluder i fremvisning] = TRUE) * (tblAlleSpørsmål[Dimensjon] = B48)), _xlpm.Gap, INDEX(_xlpm.Rådata, , 10), _xlpm.Pos, _xlfn._xlws.FILTER(_xlpm.Rådata, _xlpm.Gap &gt; 0), _xlpm.TopSort, _xlfn.SORTBY(_xlpm.Pos, INDEX(_xlpm.Pos, , 10), -1, INDEX(_xlpm.Pos, , 1), 1), _xlpm.TopId, _xlfn.TAKE(INDEX(_xlpm.TopSort, , 1), MIN(3, ROWS(_xlpm.TopSort))), _xlpm.Rest, _xlfn._xlws.FILTER(_xlpm.Rådata, NOT(ISNUMBER(MATCH(INDEX(_xlpm.Rådata, , 1), _xlpm.TopId, 0)))), _xlpm.BunnSort, _xlfn.SORTBY(_xlpm.Rest, INDEX(_xlpm.Rest, , 10), 1, INDEX(_xlpm.Rest, , 1), 1), _xlfn.TAKE(_xlfn.CHOOSECOLS(_xlpm.BunnSort, 4, 8, 9, 10), MIN(3, ROWS(_xlpm.BunnSort)))), "")</f>
        <v/>
      </c>
      <c r="F56" s="24"/>
      <c r="G56" s="24"/>
      <c r="H56" s="24"/>
    </row>
    <row r="57" spans="4:8" x14ac:dyDescent="0.35">
      <c r="D57" s="42"/>
      <c r="E57" s="3"/>
      <c r="F57" s="24"/>
      <c r="G57" s="24"/>
      <c r="H57" s="24"/>
    </row>
    <row r="58" spans="4:8" x14ac:dyDescent="0.35">
      <c r="D58" s="43"/>
      <c r="E58" s="3"/>
      <c r="F58" s="24"/>
      <c r="G58" s="24"/>
      <c r="H58" s="24"/>
    </row>
    <row r="59" spans="4:8" x14ac:dyDescent="0.35"/>
    <row r="60" spans="4:8" ht="16" x14ac:dyDescent="0.35">
      <c r="E60" s="27" t="s">
        <v>164</v>
      </c>
      <c r="F60" s="27"/>
      <c r="G60" s="27"/>
      <c r="H60" s="27"/>
    </row>
    <row r="61" spans="4:8" x14ac:dyDescent="0.35">
      <c r="E61" s="65" t="s">
        <v>165</v>
      </c>
      <c r="F61" s="66"/>
      <c r="G61" s="66"/>
      <c r="H61" s="67"/>
    </row>
    <row r="62" spans="4:8" x14ac:dyDescent="0.35">
      <c r="E62" s="68"/>
      <c r="F62" s="69"/>
      <c r="G62" s="69"/>
      <c r="H62" s="70"/>
    </row>
    <row r="63" spans="4:8" x14ac:dyDescent="0.35">
      <c r="E63" s="68"/>
      <c r="F63" s="69"/>
      <c r="G63" s="69"/>
      <c r="H63" s="70"/>
    </row>
    <row r="64" spans="4:8" x14ac:dyDescent="0.35">
      <c r="E64" s="68"/>
      <c r="F64" s="69"/>
      <c r="G64" s="69"/>
      <c r="H64" s="70"/>
    </row>
    <row r="65" spans="2:8" x14ac:dyDescent="0.35">
      <c r="E65" s="68"/>
      <c r="F65" s="69"/>
      <c r="G65" s="69"/>
      <c r="H65" s="70"/>
    </row>
    <row r="66" spans="2:8" x14ac:dyDescent="0.35">
      <c r="E66" s="68"/>
      <c r="F66" s="69"/>
      <c r="G66" s="69"/>
      <c r="H66" s="70"/>
    </row>
    <row r="67" spans="2:8" x14ac:dyDescent="0.35">
      <c r="E67" s="68"/>
      <c r="F67" s="69"/>
      <c r="G67" s="69"/>
      <c r="H67" s="70"/>
    </row>
    <row r="68" spans="2:8" x14ac:dyDescent="0.35">
      <c r="E68" s="68"/>
      <c r="F68" s="69"/>
      <c r="G68" s="69"/>
      <c r="H68" s="70"/>
    </row>
    <row r="69" spans="2:8" x14ac:dyDescent="0.35">
      <c r="E69" s="71"/>
      <c r="F69" s="72"/>
      <c r="G69" s="72"/>
      <c r="H69" s="73"/>
    </row>
    <row r="70" spans="2:8" x14ac:dyDescent="0.35"/>
    <row r="71" spans="2:8" ht="16" x14ac:dyDescent="0.35">
      <c r="B71" s="35" t="str">
        <f>'Styring og virksomhetsstyring'!C3</f>
        <v>Styring og virksomhetsstyring</v>
      </c>
      <c r="C71" s="33"/>
      <c r="D71" s="36"/>
      <c r="E71" s="2"/>
      <c r="F71" s="23" t="s">
        <v>141</v>
      </c>
      <c r="G71" s="23" t="s">
        <v>142</v>
      </c>
      <c r="H71" s="23" t="s">
        <v>144</v>
      </c>
    </row>
    <row r="72" spans="2:8" x14ac:dyDescent="0.35"/>
    <row r="73" spans="2:8" ht="16" x14ac:dyDescent="0.35">
      <c r="E73" s="2" t="s">
        <v>163</v>
      </c>
      <c r="F73" s="23" t="s">
        <v>141</v>
      </c>
      <c r="G73" s="23" t="s">
        <v>142</v>
      </c>
      <c r="H73" s="23" t="s">
        <v>144</v>
      </c>
    </row>
    <row r="74" spans="2:8" x14ac:dyDescent="0.35">
      <c r="D74" s="31"/>
      <c r="E74" s="3" t="str" cm="1">
        <f t="array" ref="E74">IFERROR(_xlfn.LET(_xlpm.Rådata, _xlfn._xlws.FILTER(tblAlleSpørsmål[], (tblAlleSpørsmål[Inkluder i fremvisning] = TRUE) * (tblAlleSpørsmål[Dimensjon] = B71)), _xlpm.Gap, INDEX(_xlpm.Rådata, , 10), _xlpm.Pos, _xlfn._xlws.FILTER(_xlpm.Rådata, _xlpm.Gap &gt; 0), _xlpm.Sortert, _xlfn.SORTBY(_xlpm.Pos, INDEX(_xlpm.Pos, , 10), -1, INDEX(_xlpm.Pos, , 1), 1), _xlfn.TAKE(_xlfn.CHOOSECOLS(_xlpm.Sortert, 4, 8, 9, 10), MIN(2, ROWS(_xlpm.Sortert)))), "")</f>
        <v/>
      </c>
      <c r="F74" s="24"/>
      <c r="G74" s="24"/>
      <c r="H74" s="24"/>
    </row>
    <row r="75" spans="2:8" x14ac:dyDescent="0.35">
      <c r="D75" s="39"/>
      <c r="E75" s="3"/>
      <c r="F75" s="24"/>
      <c r="G75" s="24"/>
      <c r="H75" s="24"/>
    </row>
    <row r="76" spans="2:8" x14ac:dyDescent="0.35"/>
    <row r="77" spans="2:8" ht="16" x14ac:dyDescent="0.35">
      <c r="E77" s="2" t="s">
        <v>173</v>
      </c>
      <c r="F77" s="23" t="s">
        <v>141</v>
      </c>
      <c r="G77" s="23" t="s">
        <v>142</v>
      </c>
      <c r="H77" s="23" t="s">
        <v>144</v>
      </c>
    </row>
    <row r="78" spans="2:8" x14ac:dyDescent="0.35">
      <c r="D78" s="41"/>
      <c r="E78" s="3" t="str" cm="1">
        <f t="array" ref="E78">IFERROR(_xlfn.LET(_xlpm.Rådata, _xlfn._xlws.FILTER(tblAlleSpørsmål[], (tblAlleSpørsmål[Inkluder i fremvisning] = TRUE) * (tblAlleSpørsmål[Dimensjon] = B71)), _xlpm.Gap, INDEX(_xlpm.Rådata, , 10), _xlpm.Pos, _xlfn._xlws.FILTER(_xlpm.Rådata, _xlpm.Gap &gt; 0), _xlpm.TopSort, _xlfn.SORTBY(_xlpm.Pos, INDEX(_xlpm.Pos, , 10), -1, INDEX(_xlpm.Pos, , 1), 1), _xlpm.TopId, _xlfn.TAKE(INDEX(_xlpm.TopSort, , 1), MIN(2, ROWS(_xlpm.TopSort))), _xlpm.Rest, _xlfn._xlws.FILTER(_xlpm.Rådata, NOT(ISNUMBER(MATCH(INDEX(_xlpm.Rådata, , 1), _xlpm.TopId, 0)))), _xlpm.BunnSort, _xlfn.SORTBY(_xlpm.Rest, INDEX(_xlpm.Rest, , 10), 1, INDEX(_xlpm.Rest, , 1), 1), _xlfn.TAKE(_xlfn.CHOOSECOLS(_xlpm.BunnSort, 4, 8, 9, 10), MIN(2, ROWS(_xlpm.BunnSort)))), "")</f>
        <v/>
      </c>
      <c r="F78" s="24"/>
      <c r="G78" s="24"/>
      <c r="H78" s="24"/>
    </row>
    <row r="79" spans="2:8" x14ac:dyDescent="0.35">
      <c r="D79" s="42"/>
      <c r="E79" s="3"/>
      <c r="F79" s="24"/>
      <c r="G79" s="24"/>
      <c r="H79" s="24"/>
    </row>
    <row r="80" spans="2:8" x14ac:dyDescent="0.35"/>
    <row r="81" spans="5:8" ht="16" x14ac:dyDescent="0.35">
      <c r="E81" s="27" t="s">
        <v>164</v>
      </c>
      <c r="F81" s="27"/>
      <c r="G81" s="27"/>
      <c r="H81" s="27"/>
    </row>
    <row r="82" spans="5:8" x14ac:dyDescent="0.35">
      <c r="E82" s="64" t="s">
        <v>165</v>
      </c>
      <c r="F82" s="64"/>
      <c r="G82" s="64"/>
      <c r="H82" s="64"/>
    </row>
    <row r="83" spans="5:8" x14ac:dyDescent="0.35">
      <c r="E83" s="64"/>
      <c r="F83" s="64"/>
      <c r="G83" s="64"/>
      <c r="H83" s="64"/>
    </row>
    <row r="84" spans="5:8" x14ac:dyDescent="0.35">
      <c r="E84" s="64"/>
      <c r="F84" s="64"/>
      <c r="G84" s="64"/>
      <c r="H84" s="64"/>
    </row>
    <row r="85" spans="5:8" x14ac:dyDescent="0.35">
      <c r="E85" s="64"/>
      <c r="F85" s="64"/>
      <c r="G85" s="64"/>
      <c r="H85" s="64"/>
    </row>
    <row r="86" spans="5:8" x14ac:dyDescent="0.35">
      <c r="E86" s="64"/>
      <c r="F86" s="64"/>
      <c r="G86" s="64"/>
      <c r="H86" s="64"/>
    </row>
    <row r="87" spans="5:8" x14ac:dyDescent="0.35">
      <c r="E87" s="64"/>
      <c r="F87" s="64"/>
      <c r="G87" s="64"/>
      <c r="H87" s="64"/>
    </row>
    <row r="88" spans="5:8" x14ac:dyDescent="0.35">
      <c r="E88" s="64"/>
      <c r="F88" s="64"/>
      <c r="G88" s="64"/>
      <c r="H88" s="64"/>
    </row>
    <row r="89" spans="5:8" x14ac:dyDescent="0.35">
      <c r="E89" s="64"/>
      <c r="F89" s="64"/>
      <c r="G89" s="64"/>
      <c r="H89" s="64"/>
    </row>
    <row r="90" spans="5:8" x14ac:dyDescent="0.35">
      <c r="E90" s="64"/>
      <c r="F90" s="64"/>
      <c r="G90" s="64"/>
      <c r="H90" s="64"/>
    </row>
    <row r="91" spans="5:8" x14ac:dyDescent="0.35">
      <c r="E91" s="64"/>
      <c r="F91" s="64"/>
      <c r="G91" s="64"/>
      <c r="H91" s="64"/>
    </row>
    <row r="92" spans="5:8" x14ac:dyDescent="0.35">
      <c r="E92" s="64"/>
      <c r="F92" s="64"/>
      <c r="G92" s="64"/>
      <c r="H92" s="64"/>
    </row>
    <row r="93" spans="5:8" x14ac:dyDescent="0.35"/>
  </sheetData>
  <sheetProtection sheet="1" objects="1" scenarios="1"/>
  <mergeCells count="5">
    <mergeCell ref="B7:E7"/>
    <mergeCell ref="E11:H12"/>
    <mergeCell ref="E82:H92"/>
    <mergeCell ref="E61:H69"/>
    <mergeCell ref="E38:H46"/>
  </mergeCells>
  <pageMargins left="0.7" right="0.7" top="0.75" bottom="0.75" header="0.3" footer="0.3"/>
  <pageSetup paperSize="9" scale="48" orientation="portrait" r:id="rId1"/>
  <rowBreaks count="1" manualBreakCount="1">
    <brk id="46" min="1"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64D3D-0D8E-497C-9BFF-693DF7C6139E}">
  <sheetPr codeName="Ark7"/>
  <dimension ref="A1:M45"/>
  <sheetViews>
    <sheetView topLeftCell="B1" zoomScaleNormal="100" workbookViewId="0">
      <selection activeCell="B3" sqref="B3"/>
    </sheetView>
  </sheetViews>
  <sheetFormatPr baseColWidth="10" defaultColWidth="0" defaultRowHeight="14.5" x14ac:dyDescent="0.35"/>
  <cols>
    <col min="1" max="1" width="2.6328125" hidden="1" customWidth="1"/>
    <col min="2" max="2" width="33.54296875" customWidth="1"/>
    <col min="3" max="3" width="38.6328125" customWidth="1"/>
    <col min="4" max="4" width="50.6328125" customWidth="1"/>
    <col min="5" max="7" width="13.36328125" customWidth="1"/>
    <col min="8" max="8" width="22.81640625" customWidth="1"/>
    <col min="9" max="9" width="12" hidden="1" customWidth="1"/>
    <col min="10" max="10" width="15" hidden="1" customWidth="1"/>
    <col min="11" max="11" width="4.81640625" hidden="1" customWidth="1"/>
    <col min="12" max="12" width="11.1796875" hidden="1" customWidth="1"/>
    <col min="13" max="13" width="19.6328125" hidden="1" customWidth="1"/>
    <col min="14" max="16384" width="10.90625" hidden="1"/>
  </cols>
  <sheetData>
    <row r="1" spans="2:7" s="11" customFormat="1" ht="42" customHeight="1" x14ac:dyDescent="0.35"/>
    <row r="2" spans="2:7" ht="30" customHeight="1" x14ac:dyDescent="0.35"/>
    <row r="3" spans="2:7" ht="31" x14ac:dyDescent="0.35">
      <c r="B3" s="12" t="s">
        <v>161</v>
      </c>
    </row>
    <row r="5" spans="2:7" ht="21" x14ac:dyDescent="0.5">
      <c r="B5" s="16" t="s">
        <v>175</v>
      </c>
    </row>
    <row r="7" spans="2:7" ht="15" thickBot="1" x14ac:dyDescent="0.4"/>
    <row r="8" spans="2:7" ht="241.5" customHeight="1" thickTop="1" thickBot="1" x14ac:dyDescent="0.4">
      <c r="B8" s="52" t="s">
        <v>162</v>
      </c>
      <c r="C8" s="53"/>
      <c r="D8" s="54"/>
    </row>
    <row r="9" spans="2:7" ht="42" customHeight="1" thickTop="1" x14ac:dyDescent="0.35"/>
    <row r="10" spans="2:7" ht="15" thickBot="1" x14ac:dyDescent="0.4">
      <c r="B10" t="s">
        <v>153</v>
      </c>
    </row>
    <row r="11" spans="2:7" ht="26" customHeight="1" thickTop="1" x14ac:dyDescent="0.35">
      <c r="B11" s="46" t="s">
        <v>156</v>
      </c>
    </row>
    <row r="12" spans="2:7" ht="268.5" customHeight="1" x14ac:dyDescent="0.35"/>
    <row r="14" spans="2:7" ht="32" customHeight="1" x14ac:dyDescent="0.35">
      <c r="B14" s="29" t="s">
        <v>140</v>
      </c>
      <c r="C14" s="29" t="s">
        <v>0</v>
      </c>
      <c r="D14" s="29" t="s">
        <v>33</v>
      </c>
      <c r="E14" s="30" t="s">
        <v>141</v>
      </c>
      <c r="F14" s="30" t="s">
        <v>142</v>
      </c>
      <c r="G14" s="30" t="s">
        <v>144</v>
      </c>
    </row>
    <row r="15" spans="2:7" ht="20" customHeight="1" x14ac:dyDescent="0.35">
      <c r="B15" s="28" t="str" cm="1">
        <f t="array" ref="B15">IFERROR(_xlfn.LET(_xlpm.Rådata, _xlfn._xlws.FILTER(tblAlleSpørsmål[], tblAlleSpørsmål[Inkluder i heatmap] = TRUE), _xlpm.Id, INDEX(_xlpm.Rådata, , 1), _xlpm.Status, INDEX(_xlpm.Rådata, , 8), _xlpm.Ambisjon, INDEX(_xlpm.Rådata, , 9), _xlpm.Gap, INDEX(_xlpm.Rådata, , 10), _xlpm.Sortert, _xlfn.SWITCH(cellSorteringHeatmap, "Størst gap først", _xlfn.SORTBY(_xlpm.Rådata, _xlpm.Gap, -1, _xlpm.Id, 1), "Lav status først", _xlfn.SORTBY(_xlpm.Rådata, _xlpm.Status, 1, _xlpm.Id, 1), "Høy ambisjon først", _xlfn.SORTBY(_xlpm.Rådata, _xlpm.Ambisjon, -1, _xlpm.Id, 1), "Standard", _xlfn.SORTBY(_xlpm.Rådata, _xlpm.Id, 1), ""), _xlfn.CHOOSECOLS(_xlpm.Sortert, 2, 3, 4, 8, 9, 10)),"")</f>
        <v/>
      </c>
      <c r="C15" s="28"/>
      <c r="D15" s="28"/>
      <c r="E15" s="28"/>
      <c r="F15" s="28"/>
      <c r="G15" s="28"/>
    </row>
    <row r="16" spans="2:7" ht="20" customHeight="1" x14ac:dyDescent="0.35">
      <c r="B16" s="28"/>
      <c r="C16" s="28"/>
      <c r="D16" s="28"/>
      <c r="E16" s="28"/>
      <c r="F16" s="28"/>
      <c r="G16" s="28"/>
    </row>
    <row r="17" spans="2:7" ht="20" customHeight="1" x14ac:dyDescent="0.35">
      <c r="B17" s="28"/>
      <c r="C17" s="28"/>
      <c r="D17" s="28"/>
      <c r="E17" s="28"/>
      <c r="F17" s="28"/>
      <c r="G17" s="28"/>
    </row>
    <row r="18" spans="2:7" ht="20" customHeight="1" x14ac:dyDescent="0.35">
      <c r="B18" s="28"/>
      <c r="C18" s="28"/>
      <c r="D18" s="28"/>
      <c r="E18" s="28"/>
      <c r="F18" s="28"/>
      <c r="G18" s="28"/>
    </row>
    <row r="19" spans="2:7" ht="20" customHeight="1" x14ac:dyDescent="0.35">
      <c r="B19" s="28"/>
      <c r="C19" s="28"/>
      <c r="D19" s="28"/>
      <c r="E19" s="28"/>
      <c r="F19" s="28"/>
      <c r="G19" s="28"/>
    </row>
    <row r="20" spans="2:7" ht="20" customHeight="1" x14ac:dyDescent="0.35">
      <c r="B20" s="28"/>
      <c r="C20" s="28"/>
      <c r="D20" s="28"/>
      <c r="E20" s="28"/>
      <c r="F20" s="28"/>
      <c r="G20" s="28"/>
    </row>
    <row r="21" spans="2:7" ht="20" customHeight="1" x14ac:dyDescent="0.35">
      <c r="B21" s="28"/>
      <c r="C21" s="28"/>
      <c r="D21" s="28"/>
      <c r="E21" s="28"/>
      <c r="F21" s="28"/>
      <c r="G21" s="28"/>
    </row>
    <row r="22" spans="2:7" ht="20" customHeight="1" x14ac:dyDescent="0.35">
      <c r="B22" s="28"/>
      <c r="C22" s="28"/>
      <c r="D22" s="28"/>
      <c r="E22" s="28"/>
      <c r="F22" s="28"/>
      <c r="G22" s="28"/>
    </row>
    <row r="23" spans="2:7" ht="20" customHeight="1" x14ac:dyDescent="0.35">
      <c r="B23" s="28"/>
      <c r="C23" s="28"/>
      <c r="D23" s="28"/>
      <c r="E23" s="28"/>
      <c r="F23" s="28"/>
      <c r="G23" s="28"/>
    </row>
    <row r="24" spans="2:7" ht="20" customHeight="1" x14ac:dyDescent="0.35">
      <c r="B24" s="28"/>
      <c r="C24" s="28"/>
      <c r="D24" s="28"/>
      <c r="E24" s="28"/>
      <c r="F24" s="28"/>
      <c r="G24" s="28"/>
    </row>
    <row r="25" spans="2:7" ht="20" customHeight="1" x14ac:dyDescent="0.35">
      <c r="B25" s="28"/>
      <c r="C25" s="28"/>
      <c r="D25" s="28"/>
      <c r="E25" s="28"/>
      <c r="F25" s="28"/>
      <c r="G25" s="28"/>
    </row>
    <row r="26" spans="2:7" ht="20" customHeight="1" x14ac:dyDescent="0.35">
      <c r="B26" s="28"/>
      <c r="C26" s="28"/>
      <c r="D26" s="28"/>
      <c r="E26" s="28"/>
      <c r="F26" s="28"/>
      <c r="G26" s="28"/>
    </row>
    <row r="27" spans="2:7" ht="20" customHeight="1" x14ac:dyDescent="0.35">
      <c r="B27" s="28"/>
      <c r="C27" s="28"/>
      <c r="D27" s="28"/>
      <c r="E27" s="28"/>
      <c r="F27" s="28"/>
      <c r="G27" s="28"/>
    </row>
    <row r="28" spans="2:7" ht="20" customHeight="1" x14ac:dyDescent="0.35">
      <c r="B28" s="28"/>
      <c r="C28" s="28"/>
      <c r="D28" s="28"/>
      <c r="E28" s="28"/>
      <c r="F28" s="28"/>
      <c r="G28" s="28"/>
    </row>
    <row r="29" spans="2:7" ht="20" customHeight="1" x14ac:dyDescent="0.35">
      <c r="B29" s="28"/>
      <c r="C29" s="28"/>
      <c r="D29" s="28"/>
      <c r="E29" s="28"/>
      <c r="F29" s="28"/>
      <c r="G29" s="28"/>
    </row>
    <row r="30" spans="2:7" ht="20" customHeight="1" x14ac:dyDescent="0.35">
      <c r="B30" s="28"/>
      <c r="C30" s="28"/>
      <c r="D30" s="28"/>
      <c r="E30" s="28"/>
      <c r="F30" s="28"/>
      <c r="G30" s="28"/>
    </row>
    <row r="31" spans="2:7" ht="20" customHeight="1" x14ac:dyDescent="0.35">
      <c r="B31" s="28"/>
      <c r="C31" s="28"/>
      <c r="D31" s="28"/>
      <c r="E31" s="28"/>
      <c r="F31" s="28"/>
      <c r="G31" s="28"/>
    </row>
    <row r="32" spans="2:7" ht="20" customHeight="1" x14ac:dyDescent="0.35">
      <c r="B32" s="28"/>
      <c r="C32" s="28"/>
      <c r="D32" s="28"/>
      <c r="E32" s="28"/>
      <c r="F32" s="28"/>
      <c r="G32" s="28"/>
    </row>
    <row r="33" spans="2:7" ht="20" customHeight="1" x14ac:dyDescent="0.35">
      <c r="B33" s="28"/>
      <c r="C33" s="28"/>
      <c r="D33" s="28"/>
      <c r="E33" s="28"/>
      <c r="F33" s="28"/>
      <c r="G33" s="28"/>
    </row>
    <row r="34" spans="2:7" ht="20" customHeight="1" x14ac:dyDescent="0.35">
      <c r="B34" s="28"/>
      <c r="C34" s="28"/>
      <c r="D34" s="28"/>
      <c r="E34" s="28"/>
      <c r="F34" s="28"/>
      <c r="G34" s="28"/>
    </row>
    <row r="35" spans="2:7" ht="20" customHeight="1" x14ac:dyDescent="0.35">
      <c r="B35" s="28"/>
      <c r="C35" s="28"/>
      <c r="D35" s="28"/>
      <c r="E35" s="28"/>
      <c r="F35" s="28"/>
      <c r="G35" s="28"/>
    </row>
    <row r="36" spans="2:7" ht="20" customHeight="1" x14ac:dyDescent="0.35">
      <c r="B36" s="28"/>
      <c r="C36" s="28"/>
      <c r="D36" s="28"/>
      <c r="E36" s="28"/>
      <c r="F36" s="28"/>
      <c r="G36" s="28"/>
    </row>
    <row r="37" spans="2:7" ht="20" customHeight="1" x14ac:dyDescent="0.35">
      <c r="B37" s="28"/>
      <c r="C37" s="28"/>
      <c r="D37" s="28"/>
      <c r="E37" s="28"/>
      <c r="F37" s="28"/>
      <c r="G37" s="28"/>
    </row>
    <row r="38" spans="2:7" ht="20" customHeight="1" x14ac:dyDescent="0.35">
      <c r="B38" s="28"/>
      <c r="C38" s="28"/>
      <c r="D38" s="28"/>
      <c r="E38" s="28"/>
      <c r="F38" s="28"/>
      <c r="G38" s="28"/>
    </row>
    <row r="39" spans="2:7" ht="20" customHeight="1" x14ac:dyDescent="0.35">
      <c r="B39" s="28"/>
      <c r="C39" s="28"/>
      <c r="D39" s="28"/>
      <c r="E39" s="28"/>
      <c r="F39" s="28"/>
      <c r="G39" s="28"/>
    </row>
    <row r="40" spans="2:7" ht="20" customHeight="1" x14ac:dyDescent="0.35">
      <c r="B40" s="28"/>
      <c r="C40" s="28"/>
      <c r="D40" s="28"/>
      <c r="E40" s="28"/>
      <c r="F40" s="28"/>
      <c r="G40" s="28"/>
    </row>
    <row r="41" spans="2:7" ht="20" customHeight="1" x14ac:dyDescent="0.35">
      <c r="B41" s="28"/>
      <c r="C41" s="28"/>
      <c r="D41" s="28"/>
      <c r="E41" s="28"/>
      <c r="F41" s="28"/>
      <c r="G41" s="28"/>
    </row>
    <row r="42" spans="2:7" ht="20" customHeight="1" x14ac:dyDescent="0.35">
      <c r="B42" s="28"/>
      <c r="C42" s="28"/>
      <c r="D42" s="28"/>
      <c r="E42" s="28"/>
      <c r="F42" s="28"/>
      <c r="G42" s="28"/>
    </row>
    <row r="43" spans="2:7" ht="20" customHeight="1" x14ac:dyDescent="0.35">
      <c r="B43" s="28"/>
      <c r="C43" s="28"/>
      <c r="D43" s="28"/>
      <c r="E43" s="28"/>
      <c r="F43" s="28"/>
      <c r="G43" s="28"/>
    </row>
    <row r="44" spans="2:7" ht="20" customHeight="1" x14ac:dyDescent="0.35">
      <c r="B44" s="28"/>
      <c r="C44" s="28"/>
      <c r="D44" s="28"/>
      <c r="E44" s="28"/>
      <c r="F44" s="28"/>
      <c r="G44" s="28"/>
    </row>
    <row r="45" spans="2:7" ht="20" customHeight="1" x14ac:dyDescent="0.35">
      <c r="B45" s="28"/>
      <c r="C45" s="28"/>
      <c r="D45" s="28"/>
      <c r="E45" s="28"/>
      <c r="F45" s="28"/>
      <c r="G45" s="28"/>
    </row>
  </sheetData>
  <sheetProtection sheet="1" objects="1" scenarios="1"/>
  <mergeCells count="1">
    <mergeCell ref="B8:D8"/>
  </mergeCells>
  <conditionalFormatting sqref="B15:G45">
    <cfRule type="expression" dxfId="8" priority="9">
      <formula>AND(MOD(ROW(),2)=1,$B15&lt;&gt;"")</formula>
    </cfRule>
  </conditionalFormatting>
  <conditionalFormatting sqref="E15:F45">
    <cfRule type="expression" dxfId="7" priority="5" stopIfTrue="1">
      <formula>AND($B15&lt;&gt;"",E15=4)</formula>
    </cfRule>
    <cfRule type="expression" dxfId="6" priority="6" stopIfTrue="1">
      <formula>AND($B15&lt;&gt;"",E15=3)</formula>
    </cfRule>
    <cfRule type="expression" dxfId="5" priority="7" stopIfTrue="1">
      <formula>AND($B15&lt;&gt;"",E15=2)</formula>
    </cfRule>
    <cfRule type="expression" dxfId="4" priority="8" stopIfTrue="1">
      <formula>AND($B15&lt;&gt;"",E15=1)</formula>
    </cfRule>
  </conditionalFormatting>
  <conditionalFormatting sqref="G15:G45">
    <cfRule type="expression" dxfId="3" priority="1" stopIfTrue="1">
      <formula>AND($B15&lt;&gt;"",G15=3)</formula>
    </cfRule>
    <cfRule type="expression" dxfId="2" priority="2" stopIfTrue="1">
      <formula>AND($B15&lt;&gt;"",G15=2)</formula>
    </cfRule>
    <cfRule type="expression" dxfId="1" priority="3" stopIfTrue="1">
      <formula>AND($B15&lt;&gt;"",G15=1)</formula>
    </cfRule>
    <cfRule type="expression" dxfId="0" priority="4" stopIfTrue="1">
      <formula>AND($B15&lt;&gt;"",G15=0)</formula>
    </cfRule>
  </conditionalFormatting>
  <dataValidations count="1">
    <dataValidation type="list" allowBlank="1" showInputMessage="1" showErrorMessage="1" errorTitle="Error" error="Choose value from list." sqref="B11" xr:uid="{F8615592-62C9-4626-8163-BFD1D3521821}">
      <formula1>rngDDSorteringHeatmap</formula1>
    </dataValidation>
  </dataValidations>
  <pageMargins left="0.7" right="0.7" top="0.75" bottom="0.75" header="0.3" footer="0.3"/>
  <pageSetup paperSize="9" scale="54" orientation="portrait" r:id="rId1"/>
  <drawing r:id="rId2"/>
  <extLst>
    <ext xmlns:x15="http://schemas.microsoft.com/office/spreadsheetml/2010/11/main" uri="{3A4CF648-6AED-40f4-86FF-DC5316D8AED3}">
      <x14:slicerList xmlns:x14="http://schemas.microsoft.com/office/spreadsheetml/2009/9/main">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D666A-64CA-4D9C-8AE8-6DF8C16EA315}">
  <sheetPr codeName="Ark8"/>
  <dimension ref="B1:M39"/>
  <sheetViews>
    <sheetView workbookViewId="0">
      <selection activeCell="M9" sqref="M9:M39"/>
    </sheetView>
  </sheetViews>
  <sheetFormatPr baseColWidth="10" defaultRowHeight="14.5" x14ac:dyDescent="0.35"/>
  <cols>
    <col min="1" max="1" width="2.6328125" customWidth="1"/>
    <col min="3" max="3" width="25.54296875" bestFit="1" customWidth="1"/>
    <col min="4" max="4" width="36.453125" customWidth="1"/>
    <col min="5" max="5" width="28.6328125" bestFit="1" customWidth="1"/>
    <col min="6" max="6" width="34.90625" bestFit="1" customWidth="1"/>
    <col min="7" max="7" width="55.6328125" bestFit="1" customWidth="1"/>
    <col min="8" max="8" width="22.453125" customWidth="1"/>
    <col min="9" max="9" width="12.7265625" customWidth="1"/>
    <col min="10" max="10" width="16.453125" customWidth="1"/>
    <col min="12" max="12" width="15" customWidth="1"/>
    <col min="13" max="13" width="20" bestFit="1" customWidth="1"/>
  </cols>
  <sheetData>
    <row r="1" spans="2:13" s="11" customFormat="1" ht="42" customHeight="1" x14ac:dyDescent="0.35"/>
    <row r="2" spans="2:13" ht="30" customHeight="1" x14ac:dyDescent="0.35"/>
    <row r="3" spans="2:13" ht="31" x14ac:dyDescent="0.35">
      <c r="B3" s="12" t="s">
        <v>145</v>
      </c>
      <c r="C3" s="12"/>
    </row>
    <row r="5" spans="2:13" ht="21" x14ac:dyDescent="0.5">
      <c r="B5" s="16" t="s">
        <v>160</v>
      </c>
      <c r="C5" s="16"/>
    </row>
    <row r="6" spans="2:13" x14ac:dyDescent="0.35">
      <c r="B6" t="s">
        <v>167</v>
      </c>
    </row>
    <row r="8" spans="2:13" x14ac:dyDescent="0.35">
      <c r="B8" t="s">
        <v>146</v>
      </c>
      <c r="C8" t="s">
        <v>140</v>
      </c>
      <c r="D8" t="s">
        <v>0</v>
      </c>
      <c r="E8" t="s">
        <v>33</v>
      </c>
      <c r="F8" t="s">
        <v>148</v>
      </c>
      <c r="G8" t="s">
        <v>149</v>
      </c>
      <c r="H8" t="s">
        <v>150</v>
      </c>
      <c r="I8" t="s">
        <v>141</v>
      </c>
      <c r="J8" t="s">
        <v>142</v>
      </c>
      <c r="K8" t="s">
        <v>144</v>
      </c>
      <c r="L8" t="s">
        <v>151</v>
      </c>
      <c r="M8" t="s">
        <v>152</v>
      </c>
    </row>
    <row r="9" spans="2:13" x14ac:dyDescent="0.35">
      <c r="B9">
        <f>'Klima og miljø'!B11</f>
        <v>1</v>
      </c>
      <c r="C9" t="str">
        <f>IF(tblAlleSpørsmål[[#This Row],[Inkluder i fremvisning]],'Klima og miljø'!$C$3,"")</f>
        <v/>
      </c>
      <c r="D9" t="str">
        <f>IF(tblAlleSpørsmål[[#This Row],[Inkluder i fremvisning]],'Klima og miljø'!$C$10,"")</f>
        <v/>
      </c>
      <c r="E9" t="str">
        <f>IF(tblAlleSpørsmål[[#This Row],[Inkluder i fremvisning]],'Klima og miljø'!C11,"")</f>
        <v/>
      </c>
      <c r="F9">
        <f>'Klima og miljø'!F11</f>
        <v>0</v>
      </c>
      <c r="G9">
        <f>'Klima og miljø'!G11</f>
        <v>0</v>
      </c>
      <c r="H9" t="b">
        <f>'Klima og miljø'!M11</f>
        <v>0</v>
      </c>
      <c r="I9" t="str">
        <f>'Klima og miljø'!O11</f>
        <v/>
      </c>
      <c r="J9" t="str">
        <f>'Klima og miljø'!P11</f>
        <v/>
      </c>
      <c r="K9" t="str">
        <f>'Klima og miljø'!Q11</f>
        <v/>
      </c>
      <c r="L9">
        <f>SUBTOTAL(103,tblAlleSpørsmål[[#This Row],[ID]])</f>
        <v>1</v>
      </c>
      <c r="M9" t="b">
        <f>AND(tblAlleSpørsmål[[#This Row],[Rad synlig]]=1,tblAlleSpørsmål[[#This Row],[Inkluder i fremvisning]])</f>
        <v>0</v>
      </c>
    </row>
    <row r="10" spans="2:13" x14ac:dyDescent="0.35">
      <c r="B10">
        <f>'Klima og miljø'!B12</f>
        <v>2</v>
      </c>
      <c r="C10" t="str">
        <f>IF(tblAlleSpørsmål[[#This Row],[Inkluder i fremvisning]],'Klima og miljø'!$C$3,"")</f>
        <v/>
      </c>
      <c r="D10" t="str">
        <f>IF(tblAlleSpørsmål[[#This Row],[Inkluder i fremvisning]],'Klima og miljø'!$C$10,"")</f>
        <v/>
      </c>
      <c r="E10" t="str">
        <f>IF(tblAlleSpørsmål[[#This Row],[Inkluder i fremvisning]],'Klima og miljø'!C12,"")</f>
        <v/>
      </c>
      <c r="F10">
        <f>'Klima og miljø'!F12</f>
        <v>0</v>
      </c>
      <c r="G10">
        <f>'Klima og miljø'!G12</f>
        <v>0</v>
      </c>
      <c r="H10" t="b">
        <f>'Klima og miljø'!M12</f>
        <v>0</v>
      </c>
      <c r="I10" t="str">
        <f>'Klima og miljø'!O12</f>
        <v/>
      </c>
      <c r="J10" t="str">
        <f>'Klima og miljø'!P12</f>
        <v/>
      </c>
      <c r="K10" t="str">
        <f>'Klima og miljø'!Q12</f>
        <v/>
      </c>
      <c r="L10">
        <f>SUBTOTAL(103,tblAlleSpørsmål[[#This Row],[ID]])</f>
        <v>1</v>
      </c>
      <c r="M10" t="b">
        <f>AND(tblAlleSpørsmål[[#This Row],[Rad synlig]]=1,tblAlleSpørsmål[[#This Row],[Inkluder i fremvisning]])</f>
        <v>0</v>
      </c>
    </row>
    <row r="11" spans="2:13" x14ac:dyDescent="0.35">
      <c r="B11">
        <f>'Klima og miljø'!B13</f>
        <v>3</v>
      </c>
      <c r="C11" t="str">
        <f>IF(tblAlleSpørsmål[[#This Row],[Inkluder i fremvisning]],'Klima og miljø'!$C$3,"")</f>
        <v/>
      </c>
      <c r="D11" t="str">
        <f>IF(tblAlleSpørsmål[[#This Row],[Inkluder i fremvisning]],'Klima og miljø'!$C$10,"")</f>
        <v/>
      </c>
      <c r="E11" t="str">
        <f>IF(tblAlleSpørsmål[[#This Row],[Inkluder i fremvisning]],'Klima og miljø'!C13,"")</f>
        <v/>
      </c>
      <c r="F11">
        <f>'Klima og miljø'!F13</f>
        <v>0</v>
      </c>
      <c r="G11">
        <f>'Klima og miljø'!G13</f>
        <v>0</v>
      </c>
      <c r="H11" t="b">
        <f>'Klima og miljø'!M13</f>
        <v>0</v>
      </c>
      <c r="I11" t="str">
        <f>'Klima og miljø'!O13</f>
        <v/>
      </c>
      <c r="J11" t="str">
        <f>'Klima og miljø'!P13</f>
        <v/>
      </c>
      <c r="K11" t="str">
        <f>'Klima og miljø'!Q13</f>
        <v/>
      </c>
      <c r="L11">
        <f>SUBTOTAL(103,tblAlleSpørsmål[[#This Row],[ID]])</f>
        <v>1</v>
      </c>
      <c r="M11" t="b">
        <f>AND(tblAlleSpørsmål[[#This Row],[Rad synlig]]=1,tblAlleSpørsmål[[#This Row],[Inkluder i fremvisning]])</f>
        <v>0</v>
      </c>
    </row>
    <row r="12" spans="2:13" x14ac:dyDescent="0.35">
      <c r="B12">
        <f>'Klima og miljø'!B14</f>
        <v>4</v>
      </c>
      <c r="C12" t="str">
        <f>IF(tblAlleSpørsmål[[#This Row],[Inkluder i fremvisning]],'Klima og miljø'!$C$3,"")</f>
        <v/>
      </c>
      <c r="D12" t="str">
        <f>IF(tblAlleSpørsmål[[#This Row],[Inkluder i fremvisning]],'Klima og miljø'!$C$10,"")</f>
        <v/>
      </c>
      <c r="E12" t="str">
        <f>IF(tblAlleSpørsmål[[#This Row],[Inkluder i fremvisning]],'Klima og miljø'!C14,"")</f>
        <v/>
      </c>
      <c r="F12">
        <f>'Klima og miljø'!F14</f>
        <v>0</v>
      </c>
      <c r="G12">
        <f>'Klima og miljø'!G14</f>
        <v>0</v>
      </c>
      <c r="H12" t="b">
        <f>'Klima og miljø'!M14</f>
        <v>0</v>
      </c>
      <c r="I12" t="str">
        <f>'Klima og miljø'!O14</f>
        <v/>
      </c>
      <c r="J12" t="str">
        <f>'Klima og miljø'!P14</f>
        <v/>
      </c>
      <c r="K12" t="str">
        <f>'Klima og miljø'!Q14</f>
        <v/>
      </c>
      <c r="L12">
        <f>SUBTOTAL(103,tblAlleSpørsmål[[#This Row],[ID]])</f>
        <v>1</v>
      </c>
      <c r="M12" t="b">
        <f>AND(tblAlleSpørsmål[[#This Row],[Rad synlig]]=1,tblAlleSpørsmål[[#This Row],[Inkluder i fremvisning]])</f>
        <v>0</v>
      </c>
    </row>
    <row r="13" spans="2:13" x14ac:dyDescent="0.35">
      <c r="B13">
        <f>'Klima og miljø'!B15</f>
        <v>5</v>
      </c>
      <c r="C13" t="str">
        <f>IF(tblAlleSpørsmål[[#This Row],[Inkluder i fremvisning]],'Klima og miljø'!$C$3,"")</f>
        <v/>
      </c>
      <c r="D13" t="str">
        <f>IF(tblAlleSpørsmål[[#This Row],[Inkluder i fremvisning]],'Klima og miljø'!$C$10,"")</f>
        <v/>
      </c>
      <c r="E13" t="str">
        <f>IF(tblAlleSpørsmål[[#This Row],[Inkluder i fremvisning]],'Klima og miljø'!C15,"")</f>
        <v/>
      </c>
      <c r="F13">
        <f>'Klima og miljø'!F15</f>
        <v>0</v>
      </c>
      <c r="G13">
        <f>'Klima og miljø'!G15</f>
        <v>0</v>
      </c>
      <c r="H13" t="b">
        <f>'Klima og miljø'!M15</f>
        <v>0</v>
      </c>
      <c r="I13" t="str">
        <f>'Klima og miljø'!O15</f>
        <v/>
      </c>
      <c r="J13" t="str">
        <f>'Klima og miljø'!P15</f>
        <v/>
      </c>
      <c r="K13" t="str">
        <f>'Klima og miljø'!Q15</f>
        <v/>
      </c>
      <c r="L13">
        <f>SUBTOTAL(103,tblAlleSpørsmål[[#This Row],[ID]])</f>
        <v>1</v>
      </c>
      <c r="M13" t="b">
        <f>AND(tblAlleSpørsmål[[#This Row],[Rad synlig]]=1,tblAlleSpørsmål[[#This Row],[Inkluder i fremvisning]])</f>
        <v>0</v>
      </c>
    </row>
    <row r="14" spans="2:13" x14ac:dyDescent="0.35">
      <c r="B14">
        <f>'Klima og miljø'!B16</f>
        <v>6</v>
      </c>
      <c r="C14" t="str">
        <f>IF(tblAlleSpørsmål[[#This Row],[Inkluder i fremvisning]],'Klima og miljø'!$C$3,"")</f>
        <v/>
      </c>
      <c r="D14" t="str">
        <f>IF(tblAlleSpørsmål[[#This Row],[Inkluder i fremvisning]],'Klima og miljø'!$C$10,"")</f>
        <v/>
      </c>
      <c r="E14" t="str">
        <f>IF(tblAlleSpørsmål[[#This Row],[Inkluder i fremvisning]],'Klima og miljø'!C16,"")</f>
        <v/>
      </c>
      <c r="F14">
        <f>'Klima og miljø'!F16</f>
        <v>0</v>
      </c>
      <c r="G14">
        <f>'Klima og miljø'!G16</f>
        <v>0</v>
      </c>
      <c r="H14" t="b">
        <f>'Klima og miljø'!M16</f>
        <v>0</v>
      </c>
      <c r="I14" t="str">
        <f>'Klima og miljø'!O16</f>
        <v/>
      </c>
      <c r="J14" t="str">
        <f>'Klima og miljø'!P16</f>
        <v/>
      </c>
      <c r="K14" t="str">
        <f>'Klima og miljø'!Q16</f>
        <v/>
      </c>
      <c r="L14">
        <f>SUBTOTAL(103,tblAlleSpørsmål[[#This Row],[ID]])</f>
        <v>1</v>
      </c>
      <c r="M14" t="b">
        <f>AND(tblAlleSpørsmål[[#This Row],[Rad synlig]]=1,tblAlleSpørsmål[[#This Row],[Inkluder i fremvisning]])</f>
        <v>0</v>
      </c>
    </row>
    <row r="15" spans="2:13" x14ac:dyDescent="0.35">
      <c r="B15">
        <f>'Klima og miljø'!B18</f>
        <v>7</v>
      </c>
      <c r="C15" t="str">
        <f>IF(tblAlleSpørsmål[[#This Row],[Inkluder i fremvisning]],'Klima og miljø'!$C$3,"")</f>
        <v/>
      </c>
      <c r="D15" t="str">
        <f>IF(tblAlleSpørsmål[[#This Row],[Inkluder i fremvisning]],'Klima og miljø'!$C$17,"")</f>
        <v/>
      </c>
      <c r="E15" t="str">
        <f>IF(tblAlleSpørsmål[[#This Row],[Inkluder i fremvisning]],'Klima og miljø'!C18,"")</f>
        <v/>
      </c>
      <c r="F15">
        <f>'Klima og miljø'!F18</f>
        <v>0</v>
      </c>
      <c r="G15">
        <f>'Klima og miljø'!G18</f>
        <v>0</v>
      </c>
      <c r="H15" t="b">
        <f>'Klima og miljø'!M18</f>
        <v>0</v>
      </c>
      <c r="I15" t="str">
        <f>'Klima og miljø'!O18</f>
        <v/>
      </c>
      <c r="J15" t="str">
        <f>'Klima og miljø'!P18</f>
        <v/>
      </c>
      <c r="K15" t="str">
        <f>'Klima og miljø'!Q18</f>
        <v/>
      </c>
      <c r="L15">
        <f>SUBTOTAL(103,tblAlleSpørsmål[[#This Row],[ID]])</f>
        <v>1</v>
      </c>
      <c r="M15" t="b">
        <f>AND(tblAlleSpørsmål[[#This Row],[Rad synlig]]=1,tblAlleSpørsmål[[#This Row],[Inkluder i fremvisning]])</f>
        <v>0</v>
      </c>
    </row>
    <row r="16" spans="2:13" x14ac:dyDescent="0.35">
      <c r="B16">
        <f>'Klima og miljø'!B19</f>
        <v>8</v>
      </c>
      <c r="C16" t="str">
        <f>IF(tblAlleSpørsmål[[#This Row],[Inkluder i fremvisning]],'Klima og miljø'!$C$3,"")</f>
        <v/>
      </c>
      <c r="D16" t="str">
        <f>IF(tblAlleSpørsmål[[#This Row],[Inkluder i fremvisning]],'Klima og miljø'!$C$17,"")</f>
        <v/>
      </c>
      <c r="E16" t="str">
        <f>IF(tblAlleSpørsmål[[#This Row],[Inkluder i fremvisning]],'Klima og miljø'!C19,"")</f>
        <v/>
      </c>
      <c r="F16">
        <f>'Klima og miljø'!F19</f>
        <v>0</v>
      </c>
      <c r="G16">
        <f>'Klima og miljø'!G19</f>
        <v>0</v>
      </c>
      <c r="H16" t="b">
        <f>'Klima og miljø'!M19</f>
        <v>0</v>
      </c>
      <c r="I16" t="str">
        <f>'Klima og miljø'!O19</f>
        <v/>
      </c>
      <c r="J16" t="str">
        <f>'Klima og miljø'!P19</f>
        <v/>
      </c>
      <c r="K16" t="str">
        <f>'Klima og miljø'!Q19</f>
        <v/>
      </c>
      <c r="L16">
        <f>SUBTOTAL(103,tblAlleSpørsmål[[#This Row],[ID]])</f>
        <v>1</v>
      </c>
      <c r="M16" t="b">
        <f>AND(tblAlleSpørsmål[[#This Row],[Rad synlig]]=1,tblAlleSpørsmål[[#This Row],[Inkluder i fremvisning]])</f>
        <v>0</v>
      </c>
    </row>
    <row r="17" spans="2:13" x14ac:dyDescent="0.35">
      <c r="B17">
        <f>'Klima og miljø'!B20</f>
        <v>9</v>
      </c>
      <c r="C17" t="str">
        <f>IF(tblAlleSpørsmål[[#This Row],[Inkluder i fremvisning]],'Klima og miljø'!$C$3,"")</f>
        <v/>
      </c>
      <c r="D17" t="str">
        <f>IF(tblAlleSpørsmål[[#This Row],[Inkluder i fremvisning]],'Klima og miljø'!$C$17,"")</f>
        <v/>
      </c>
      <c r="E17" t="str">
        <f>IF(tblAlleSpørsmål[[#This Row],[Inkluder i fremvisning]],'Klima og miljø'!C20,"")</f>
        <v/>
      </c>
      <c r="F17">
        <f>'Klima og miljø'!F20</f>
        <v>0</v>
      </c>
      <c r="G17">
        <f>'Klima og miljø'!G20</f>
        <v>0</v>
      </c>
      <c r="H17" t="b">
        <f>'Klima og miljø'!M20</f>
        <v>0</v>
      </c>
      <c r="I17" t="str">
        <f>'Klima og miljø'!O20</f>
        <v/>
      </c>
      <c r="J17" t="str">
        <f>'Klima og miljø'!P20</f>
        <v/>
      </c>
      <c r="K17" t="str">
        <f>'Klima og miljø'!Q20</f>
        <v/>
      </c>
      <c r="L17">
        <f>SUBTOTAL(103,tblAlleSpørsmål[[#This Row],[ID]])</f>
        <v>1</v>
      </c>
      <c r="M17" t="b">
        <f>AND(tblAlleSpørsmål[[#This Row],[Rad synlig]]=1,tblAlleSpørsmål[[#This Row],[Inkluder i fremvisning]])</f>
        <v>0</v>
      </c>
    </row>
    <row r="18" spans="2:13" x14ac:dyDescent="0.35">
      <c r="B18">
        <f>'Klima og miljø'!B21</f>
        <v>10</v>
      </c>
      <c r="C18" t="str">
        <f>IF(tblAlleSpørsmål[[#This Row],[Inkluder i fremvisning]],'Klima og miljø'!$C$3,"")</f>
        <v/>
      </c>
      <c r="D18" t="str">
        <f>IF(tblAlleSpørsmål[[#This Row],[Inkluder i fremvisning]],'Klima og miljø'!$C$17,"")</f>
        <v/>
      </c>
      <c r="E18" t="str">
        <f>IF(tblAlleSpørsmål[[#This Row],[Inkluder i fremvisning]],'Klima og miljø'!C21,"")</f>
        <v/>
      </c>
      <c r="F18">
        <f>'Klima og miljø'!F21</f>
        <v>0</v>
      </c>
      <c r="G18">
        <f>'Klima og miljø'!G21</f>
        <v>0</v>
      </c>
      <c r="H18" t="b">
        <f>'Klima og miljø'!M21</f>
        <v>0</v>
      </c>
      <c r="I18" t="str">
        <f>'Klima og miljø'!O21</f>
        <v/>
      </c>
      <c r="J18" t="str">
        <f>'Klima og miljø'!P21</f>
        <v/>
      </c>
      <c r="K18" t="str">
        <f>'Klima og miljø'!Q21</f>
        <v/>
      </c>
      <c r="L18">
        <f>SUBTOTAL(103,tblAlleSpørsmål[[#This Row],[ID]])</f>
        <v>1</v>
      </c>
      <c r="M18" t="b">
        <f>AND(tblAlleSpørsmål[[#This Row],[Rad synlig]]=1,tblAlleSpørsmål[[#This Row],[Inkluder i fremvisning]])</f>
        <v>0</v>
      </c>
    </row>
    <row r="19" spans="2:13" x14ac:dyDescent="0.35">
      <c r="B19">
        <f>'Sosial bærekraft'!B11</f>
        <v>11</v>
      </c>
      <c r="C19" t="str">
        <f>IF(tblAlleSpørsmål[[#This Row],[Inkluder i fremvisning]],'Sosial bærekraft'!$C$3,"")</f>
        <v/>
      </c>
      <c r="D19" t="str">
        <f>IF(tblAlleSpørsmål[[#This Row],[Inkluder i fremvisning]],'Sosial bærekraft'!$C$10,"")</f>
        <v/>
      </c>
      <c r="E19" t="str">
        <f>IF(tblAlleSpørsmål[[#This Row],[Inkluder i fremvisning]],'Sosial bærekraft'!C11,"")</f>
        <v/>
      </c>
      <c r="F19">
        <f>'Sosial bærekraft'!F11</f>
        <v>0</v>
      </c>
      <c r="G19">
        <f>'Sosial bærekraft'!G11</f>
        <v>0</v>
      </c>
      <c r="H19" t="b">
        <f>'Sosial bærekraft'!M11</f>
        <v>0</v>
      </c>
      <c r="I19" t="str">
        <f>'Sosial bærekraft'!O11</f>
        <v/>
      </c>
      <c r="J19" t="str">
        <f>'Sosial bærekraft'!P11</f>
        <v/>
      </c>
      <c r="K19" t="str">
        <f>'Sosial bærekraft'!Q11</f>
        <v/>
      </c>
      <c r="L19">
        <f>SUBTOTAL(103,tblAlleSpørsmål[[#This Row],[ID]])</f>
        <v>1</v>
      </c>
      <c r="M19" t="b">
        <f>AND(tblAlleSpørsmål[[#This Row],[Rad synlig]]=1,tblAlleSpørsmål[[#This Row],[Inkluder i fremvisning]])</f>
        <v>0</v>
      </c>
    </row>
    <row r="20" spans="2:13" x14ac:dyDescent="0.35">
      <c r="B20">
        <f>'Sosial bærekraft'!B12</f>
        <v>12</v>
      </c>
      <c r="C20" t="str">
        <f>IF(tblAlleSpørsmål[[#This Row],[Inkluder i fremvisning]],'Sosial bærekraft'!$C$3,"")</f>
        <v/>
      </c>
      <c r="D20" t="str">
        <f>IF(tblAlleSpørsmål[[#This Row],[Inkluder i fremvisning]],'Sosial bærekraft'!$C$10,"")</f>
        <v/>
      </c>
      <c r="E20" t="str">
        <f>IF(tblAlleSpørsmål[[#This Row],[Inkluder i fremvisning]],'Sosial bærekraft'!C12,"")</f>
        <v/>
      </c>
      <c r="F20">
        <f>'Sosial bærekraft'!F12</f>
        <v>0</v>
      </c>
      <c r="G20">
        <f>'Sosial bærekraft'!G12</f>
        <v>0</v>
      </c>
      <c r="H20" t="b">
        <f>'Sosial bærekraft'!M12</f>
        <v>0</v>
      </c>
      <c r="I20" t="str">
        <f>'Sosial bærekraft'!O12</f>
        <v/>
      </c>
      <c r="J20" t="str">
        <f>'Sosial bærekraft'!P12</f>
        <v/>
      </c>
      <c r="K20" t="str">
        <f>'Sosial bærekraft'!Q12</f>
        <v/>
      </c>
      <c r="L20">
        <f>SUBTOTAL(103,tblAlleSpørsmål[[#This Row],[ID]])</f>
        <v>1</v>
      </c>
      <c r="M20" t="b">
        <f>AND(tblAlleSpørsmål[[#This Row],[Rad synlig]]=1,tblAlleSpørsmål[[#This Row],[Inkluder i fremvisning]])</f>
        <v>0</v>
      </c>
    </row>
    <row r="21" spans="2:13" x14ac:dyDescent="0.35">
      <c r="B21">
        <f>'Sosial bærekraft'!B13</f>
        <v>13</v>
      </c>
      <c r="C21" t="str">
        <f>IF(tblAlleSpørsmål[[#This Row],[Inkluder i fremvisning]],'Sosial bærekraft'!$C$3,"")</f>
        <v/>
      </c>
      <c r="D21" t="str">
        <f>IF(tblAlleSpørsmål[[#This Row],[Inkluder i fremvisning]],'Sosial bærekraft'!$C$10,"")</f>
        <v/>
      </c>
      <c r="E21" t="str">
        <f>IF(tblAlleSpørsmål[[#This Row],[Inkluder i fremvisning]],'Sosial bærekraft'!C13,"")</f>
        <v/>
      </c>
      <c r="F21">
        <f>'Sosial bærekraft'!F13</f>
        <v>0</v>
      </c>
      <c r="G21">
        <f>'Sosial bærekraft'!G13</f>
        <v>0</v>
      </c>
      <c r="H21" t="b">
        <f>'Sosial bærekraft'!M13</f>
        <v>0</v>
      </c>
      <c r="I21" t="str">
        <f>'Sosial bærekraft'!O13</f>
        <v/>
      </c>
      <c r="J21" t="str">
        <f>'Sosial bærekraft'!P13</f>
        <v/>
      </c>
      <c r="K21" t="str">
        <f>'Sosial bærekraft'!Q13</f>
        <v/>
      </c>
      <c r="L21">
        <f>SUBTOTAL(103,tblAlleSpørsmål[[#This Row],[ID]])</f>
        <v>1</v>
      </c>
      <c r="M21" t="b">
        <f>AND(tblAlleSpørsmål[[#This Row],[Rad synlig]]=1,tblAlleSpørsmål[[#This Row],[Inkluder i fremvisning]])</f>
        <v>0</v>
      </c>
    </row>
    <row r="22" spans="2:13" x14ac:dyDescent="0.35">
      <c r="B22">
        <f>'Sosial bærekraft'!B14</f>
        <v>14</v>
      </c>
      <c r="C22" t="str">
        <f>IF(tblAlleSpørsmål[[#This Row],[Inkluder i fremvisning]],'Sosial bærekraft'!$C$3,"")</f>
        <v/>
      </c>
      <c r="D22" t="str">
        <f>IF(tblAlleSpørsmål[[#This Row],[Inkluder i fremvisning]],'Sosial bærekraft'!$C$10,"")</f>
        <v/>
      </c>
      <c r="E22" t="str">
        <f>IF(tblAlleSpørsmål[[#This Row],[Inkluder i fremvisning]],'Sosial bærekraft'!C14,"")</f>
        <v/>
      </c>
      <c r="F22">
        <f>'Sosial bærekraft'!F14</f>
        <v>0</v>
      </c>
      <c r="G22">
        <f>'Sosial bærekraft'!G14</f>
        <v>0</v>
      </c>
      <c r="H22" t="b">
        <f>'Sosial bærekraft'!M14</f>
        <v>0</v>
      </c>
      <c r="I22" t="str">
        <f>'Sosial bærekraft'!O14</f>
        <v/>
      </c>
      <c r="J22" t="str">
        <f>'Sosial bærekraft'!P14</f>
        <v/>
      </c>
      <c r="K22" t="str">
        <f>'Sosial bærekraft'!Q14</f>
        <v/>
      </c>
      <c r="L22">
        <f>SUBTOTAL(103,tblAlleSpørsmål[[#This Row],[ID]])</f>
        <v>1</v>
      </c>
      <c r="M22" t="b">
        <f>AND(tblAlleSpørsmål[[#This Row],[Rad synlig]]=1,tblAlleSpørsmål[[#This Row],[Inkluder i fremvisning]])</f>
        <v>0</v>
      </c>
    </row>
    <row r="23" spans="2:13" x14ac:dyDescent="0.35">
      <c r="B23">
        <f>'Sosial bærekraft'!B15</f>
        <v>15</v>
      </c>
      <c r="C23" t="str">
        <f>IF(tblAlleSpørsmål[[#This Row],[Inkluder i fremvisning]],'Sosial bærekraft'!$C$3,"")</f>
        <v/>
      </c>
      <c r="D23" t="str">
        <f>IF(tblAlleSpørsmål[[#This Row],[Inkluder i fremvisning]],'Sosial bærekraft'!$C$10,"")</f>
        <v/>
      </c>
      <c r="E23" t="str">
        <f>IF(tblAlleSpørsmål[[#This Row],[Inkluder i fremvisning]],'Sosial bærekraft'!C15,"")</f>
        <v/>
      </c>
      <c r="F23">
        <f>'Sosial bærekraft'!F15</f>
        <v>0</v>
      </c>
      <c r="G23">
        <f>'Sosial bærekraft'!G15</f>
        <v>0</v>
      </c>
      <c r="H23" t="b">
        <f>'Sosial bærekraft'!M15</f>
        <v>0</v>
      </c>
      <c r="I23" t="str">
        <f>'Sosial bærekraft'!O15</f>
        <v/>
      </c>
      <c r="J23" t="str">
        <f>'Sosial bærekraft'!P15</f>
        <v/>
      </c>
      <c r="K23" t="str">
        <f>'Sosial bærekraft'!Q15</f>
        <v/>
      </c>
      <c r="L23">
        <f>SUBTOTAL(103,tblAlleSpørsmål[[#This Row],[ID]])</f>
        <v>1</v>
      </c>
      <c r="M23" t="b">
        <f>AND(tblAlleSpørsmål[[#This Row],[Rad synlig]]=1,tblAlleSpørsmål[[#This Row],[Inkluder i fremvisning]])</f>
        <v>0</v>
      </c>
    </row>
    <row r="24" spans="2:13" x14ac:dyDescent="0.35">
      <c r="B24">
        <f>'Sosial bærekraft'!B16</f>
        <v>16</v>
      </c>
      <c r="C24" t="str">
        <f>IF(tblAlleSpørsmål[[#This Row],[Inkluder i fremvisning]],'Sosial bærekraft'!$C$3,"")</f>
        <v/>
      </c>
      <c r="D24" t="str">
        <f>IF(tblAlleSpørsmål[[#This Row],[Inkluder i fremvisning]],'Sosial bærekraft'!$C$10,"")</f>
        <v/>
      </c>
      <c r="E24" t="str">
        <f>IF(tblAlleSpørsmål[[#This Row],[Inkluder i fremvisning]],'Sosial bærekraft'!C16,"")</f>
        <v/>
      </c>
      <c r="F24">
        <f>'Sosial bærekraft'!F16</f>
        <v>0</v>
      </c>
      <c r="G24">
        <f>'Sosial bærekraft'!G16</f>
        <v>0</v>
      </c>
      <c r="H24" t="b">
        <f>'Sosial bærekraft'!M16</f>
        <v>0</v>
      </c>
      <c r="I24" t="str">
        <f>'Sosial bærekraft'!O16</f>
        <v/>
      </c>
      <c r="J24" t="str">
        <f>'Sosial bærekraft'!P16</f>
        <v/>
      </c>
      <c r="K24" t="str">
        <f>'Sosial bærekraft'!Q16</f>
        <v/>
      </c>
      <c r="L24">
        <f>SUBTOTAL(103,tblAlleSpørsmål[[#This Row],[ID]])</f>
        <v>1</v>
      </c>
      <c r="M24" t="b">
        <f>AND(tblAlleSpørsmål[[#This Row],[Rad synlig]]=1,tblAlleSpørsmål[[#This Row],[Inkluder i fremvisning]])</f>
        <v>0</v>
      </c>
    </row>
    <row r="25" spans="2:13" x14ac:dyDescent="0.35">
      <c r="B25">
        <f>'Sosial bærekraft'!B17</f>
        <v>17</v>
      </c>
      <c r="C25" t="str">
        <f>IF(tblAlleSpørsmål[[#This Row],[Inkluder i fremvisning]],'Sosial bærekraft'!$C$3,"")</f>
        <v/>
      </c>
      <c r="D25" t="str">
        <f>IF(tblAlleSpørsmål[[#This Row],[Inkluder i fremvisning]],'Sosial bærekraft'!$C$10,"")</f>
        <v/>
      </c>
      <c r="E25" t="str">
        <f>IF(tblAlleSpørsmål[[#This Row],[Inkluder i fremvisning]],'Sosial bærekraft'!C17,"")</f>
        <v/>
      </c>
      <c r="F25">
        <f>'Sosial bærekraft'!F17</f>
        <v>0</v>
      </c>
      <c r="G25">
        <f>'Sosial bærekraft'!G17</f>
        <v>0</v>
      </c>
      <c r="H25" t="b">
        <f>'Sosial bærekraft'!M17</f>
        <v>0</v>
      </c>
      <c r="I25" t="str">
        <f>'Sosial bærekraft'!O17</f>
        <v/>
      </c>
      <c r="J25" t="str">
        <f>'Sosial bærekraft'!P17</f>
        <v/>
      </c>
      <c r="K25" t="str">
        <f>'Sosial bærekraft'!Q17</f>
        <v/>
      </c>
      <c r="L25">
        <f>SUBTOTAL(103,tblAlleSpørsmål[[#This Row],[ID]])</f>
        <v>1</v>
      </c>
      <c r="M25" t="b">
        <f>AND(tblAlleSpørsmål[[#This Row],[Rad synlig]]=1,tblAlleSpørsmål[[#This Row],[Inkluder i fremvisning]])</f>
        <v>0</v>
      </c>
    </row>
    <row r="26" spans="2:13" x14ac:dyDescent="0.35">
      <c r="B26">
        <f>'Sosial bærekraft'!B25</f>
        <v>18</v>
      </c>
      <c r="C26" t="str">
        <f>IF(tblAlleSpørsmål[[#This Row],[Inkluder i fremvisning]],'Sosial bærekraft'!$C$3,"")</f>
        <v/>
      </c>
      <c r="D26" t="str">
        <f>IF(tblAlleSpørsmål[[#This Row],[Inkluder i fremvisning]],'Sosial bærekraft'!$C$24,"")</f>
        <v/>
      </c>
      <c r="E26" t="str">
        <f>IF(tblAlleSpørsmål[[#This Row],[Inkluder i fremvisning]],'Sosial bærekraft'!C25,"")</f>
        <v/>
      </c>
      <c r="F26">
        <f>'Sosial bærekraft'!F25</f>
        <v>0</v>
      </c>
      <c r="G26">
        <f>'Sosial bærekraft'!G25</f>
        <v>0</v>
      </c>
      <c r="H26" t="b">
        <f>'Sosial bærekraft'!M25</f>
        <v>0</v>
      </c>
      <c r="I26" t="str">
        <f>'Sosial bærekraft'!O25</f>
        <v/>
      </c>
      <c r="J26" t="str">
        <f>'Sosial bærekraft'!P25</f>
        <v/>
      </c>
      <c r="K26" t="str">
        <f>'Sosial bærekraft'!Q25</f>
        <v/>
      </c>
      <c r="L26">
        <f>SUBTOTAL(103,tblAlleSpørsmål[[#This Row],[ID]])</f>
        <v>1</v>
      </c>
      <c r="M26" t="b">
        <f>AND(tblAlleSpørsmål[[#This Row],[Rad synlig]]=1,tblAlleSpørsmål[[#This Row],[Inkluder i fremvisning]])</f>
        <v>0</v>
      </c>
    </row>
    <row r="27" spans="2:13" x14ac:dyDescent="0.35">
      <c r="B27">
        <f>'Sosial bærekraft'!B26</f>
        <v>19</v>
      </c>
      <c r="C27" t="str">
        <f>IF(tblAlleSpørsmål[[#This Row],[Inkluder i fremvisning]],'Sosial bærekraft'!$C$3,"")</f>
        <v/>
      </c>
      <c r="D27" t="str">
        <f>IF(tblAlleSpørsmål[[#This Row],[Inkluder i fremvisning]],'Sosial bærekraft'!$C$24,"")</f>
        <v/>
      </c>
      <c r="E27" t="str">
        <f>IF(tblAlleSpørsmål[[#This Row],[Inkluder i fremvisning]],'Sosial bærekraft'!C26,"")</f>
        <v/>
      </c>
      <c r="F27">
        <f>'Sosial bærekraft'!F26</f>
        <v>0</v>
      </c>
      <c r="G27">
        <f>'Sosial bærekraft'!G26</f>
        <v>0</v>
      </c>
      <c r="H27" t="b">
        <f>'Sosial bærekraft'!M26</f>
        <v>0</v>
      </c>
      <c r="I27" t="str">
        <f>'Sosial bærekraft'!O26</f>
        <v/>
      </c>
      <c r="J27" t="str">
        <f>'Sosial bærekraft'!P26</f>
        <v/>
      </c>
      <c r="K27" t="str">
        <f>'Sosial bærekraft'!Q26</f>
        <v/>
      </c>
      <c r="L27">
        <f>SUBTOTAL(103,tblAlleSpørsmål[[#This Row],[ID]])</f>
        <v>1</v>
      </c>
      <c r="M27" t="b">
        <f>AND(tblAlleSpørsmål[[#This Row],[Rad synlig]]=1,tblAlleSpørsmål[[#This Row],[Inkluder i fremvisning]])</f>
        <v>0</v>
      </c>
    </row>
    <row r="28" spans="2:13" x14ac:dyDescent="0.35">
      <c r="B28">
        <f>'Sosial bærekraft'!B27</f>
        <v>20</v>
      </c>
      <c r="C28" t="str">
        <f>IF(tblAlleSpørsmål[[#This Row],[Inkluder i fremvisning]],'Sosial bærekraft'!$C$3,"")</f>
        <v/>
      </c>
      <c r="D28" t="str">
        <f>IF(tblAlleSpørsmål[[#This Row],[Inkluder i fremvisning]],'Sosial bærekraft'!$C$24,"")</f>
        <v/>
      </c>
      <c r="E28" t="str">
        <f>IF(tblAlleSpørsmål[[#This Row],[Inkluder i fremvisning]],'Sosial bærekraft'!C27,"")</f>
        <v/>
      </c>
      <c r="F28">
        <f>'Sosial bærekraft'!F27</f>
        <v>0</v>
      </c>
      <c r="G28">
        <f>'Sosial bærekraft'!G27</f>
        <v>0</v>
      </c>
      <c r="H28" t="b">
        <f>'Sosial bærekraft'!M27</f>
        <v>0</v>
      </c>
      <c r="I28" t="str">
        <f>'Sosial bærekraft'!O27</f>
        <v/>
      </c>
      <c r="J28" t="str">
        <f>'Sosial bærekraft'!P27</f>
        <v/>
      </c>
      <c r="K28" t="str">
        <f>'Sosial bærekraft'!Q27</f>
        <v/>
      </c>
      <c r="L28">
        <f>SUBTOTAL(103,tblAlleSpørsmål[[#This Row],[ID]])</f>
        <v>1</v>
      </c>
      <c r="M28" t="b">
        <f>AND(tblAlleSpørsmål[[#This Row],[Rad synlig]]=1,tblAlleSpørsmål[[#This Row],[Inkluder i fremvisning]])</f>
        <v>0</v>
      </c>
    </row>
    <row r="29" spans="2:13" x14ac:dyDescent="0.35">
      <c r="B29">
        <f>'Sosial bærekraft'!B35</f>
        <v>21</v>
      </c>
      <c r="C29" t="str">
        <f>IF(tblAlleSpørsmål[[#This Row],[Inkluder i fremvisning]],'Sosial bærekraft'!$C$3,"")</f>
        <v/>
      </c>
      <c r="D29" t="str">
        <f>IF(tblAlleSpørsmål[[#This Row],[Inkluder i fremvisning]],'Sosial bærekraft'!$C$34,"")</f>
        <v/>
      </c>
      <c r="E29" t="str">
        <f>IF(tblAlleSpørsmål[[#This Row],[Inkluder i fremvisning]],'Sosial bærekraft'!C35,"")</f>
        <v/>
      </c>
      <c r="F29">
        <f>'Sosial bærekraft'!F35</f>
        <v>0</v>
      </c>
      <c r="G29">
        <f>'Sosial bærekraft'!G35</f>
        <v>0</v>
      </c>
      <c r="H29" t="b">
        <f>'Sosial bærekraft'!M35</f>
        <v>0</v>
      </c>
      <c r="I29" t="str">
        <f>'Sosial bærekraft'!O35</f>
        <v/>
      </c>
      <c r="J29" t="str">
        <f>'Sosial bærekraft'!P35</f>
        <v/>
      </c>
      <c r="K29" t="str">
        <f>'Sosial bærekraft'!Q35</f>
        <v/>
      </c>
      <c r="L29">
        <f>SUBTOTAL(103,tblAlleSpørsmål[[#This Row],[ID]])</f>
        <v>1</v>
      </c>
      <c r="M29" t="b">
        <f>AND(tblAlleSpørsmål[[#This Row],[Rad synlig]]=1,tblAlleSpørsmål[[#This Row],[Inkluder i fremvisning]])</f>
        <v>0</v>
      </c>
    </row>
    <row r="30" spans="2:13" x14ac:dyDescent="0.35">
      <c r="B30">
        <f>'Sosial bærekraft'!B36</f>
        <v>22</v>
      </c>
      <c r="C30" t="str">
        <f>IF(tblAlleSpørsmål[[#This Row],[Inkluder i fremvisning]],'Sosial bærekraft'!$C$3,"")</f>
        <v/>
      </c>
      <c r="D30" t="str">
        <f>IF(tblAlleSpørsmål[[#This Row],[Inkluder i fremvisning]],'Sosial bærekraft'!$C$34,"")</f>
        <v/>
      </c>
      <c r="E30" t="str">
        <f>IF(tblAlleSpørsmål[[#This Row],[Inkluder i fremvisning]],'Sosial bærekraft'!C36,"")</f>
        <v/>
      </c>
      <c r="F30">
        <f>'Sosial bærekraft'!F36</f>
        <v>0</v>
      </c>
      <c r="G30">
        <f>'Sosial bærekraft'!G36</f>
        <v>0</v>
      </c>
      <c r="H30" t="b">
        <f>'Sosial bærekraft'!M36</f>
        <v>0</v>
      </c>
      <c r="I30" t="str">
        <f>'Sosial bærekraft'!O36</f>
        <v/>
      </c>
      <c r="J30" t="str">
        <f>'Sosial bærekraft'!P36</f>
        <v/>
      </c>
      <c r="K30" t="str">
        <f>'Sosial bærekraft'!Q36</f>
        <v/>
      </c>
      <c r="L30">
        <f>SUBTOTAL(103,tblAlleSpørsmål[[#This Row],[ID]])</f>
        <v>1</v>
      </c>
      <c r="M30" t="b">
        <f>AND(tblAlleSpørsmål[[#This Row],[Rad synlig]]=1,tblAlleSpørsmål[[#This Row],[Inkluder i fremvisning]])</f>
        <v>0</v>
      </c>
    </row>
    <row r="31" spans="2:13" x14ac:dyDescent="0.35">
      <c r="B31">
        <f>'Sosial bærekraft'!B37</f>
        <v>23</v>
      </c>
      <c r="C31" t="str">
        <f>IF(tblAlleSpørsmål[[#This Row],[Inkluder i fremvisning]],'Sosial bærekraft'!$C$3,"")</f>
        <v/>
      </c>
      <c r="D31" t="str">
        <f>IF(tblAlleSpørsmål[[#This Row],[Inkluder i fremvisning]],'Sosial bærekraft'!$C$34,"")</f>
        <v/>
      </c>
      <c r="E31" t="str">
        <f>IF(tblAlleSpørsmål[[#This Row],[Inkluder i fremvisning]],'Sosial bærekraft'!C37,"")</f>
        <v/>
      </c>
      <c r="F31">
        <f>'Sosial bærekraft'!F37</f>
        <v>0</v>
      </c>
      <c r="G31">
        <f>'Sosial bærekraft'!G37</f>
        <v>0</v>
      </c>
      <c r="H31" t="b">
        <f>'Sosial bærekraft'!M37</f>
        <v>0</v>
      </c>
      <c r="I31" t="str">
        <f>'Sosial bærekraft'!O37</f>
        <v/>
      </c>
      <c r="J31" t="str">
        <f>'Sosial bærekraft'!P37</f>
        <v/>
      </c>
      <c r="K31" t="str">
        <f>'Sosial bærekraft'!Q37</f>
        <v/>
      </c>
      <c r="L31">
        <f>SUBTOTAL(103,tblAlleSpørsmål[[#This Row],[ID]])</f>
        <v>1</v>
      </c>
      <c r="M31" t="b">
        <f>AND(tblAlleSpørsmål[[#This Row],[Rad synlig]]=1,tblAlleSpørsmål[[#This Row],[Inkluder i fremvisning]])</f>
        <v>0</v>
      </c>
    </row>
    <row r="32" spans="2:13" x14ac:dyDescent="0.35">
      <c r="B32">
        <f>'Sosial bærekraft'!B45</f>
        <v>24</v>
      </c>
      <c r="C32" t="str">
        <f>IF(tblAlleSpørsmål[[#This Row],[Inkluder i fremvisning]],'Sosial bærekraft'!$C$3,"")</f>
        <v/>
      </c>
      <c r="D32" t="str">
        <f>IF(tblAlleSpørsmål[[#This Row],[Inkluder i fremvisning]],'Sosial bærekraft'!$C$44,"")</f>
        <v/>
      </c>
      <c r="E32" t="str">
        <f>IF(tblAlleSpørsmål[[#This Row],[Inkluder i fremvisning]],'Sosial bærekraft'!C45,"")</f>
        <v/>
      </c>
      <c r="F32">
        <f>'Sosial bærekraft'!F45</f>
        <v>0</v>
      </c>
      <c r="G32">
        <f>'Sosial bærekraft'!G45</f>
        <v>0</v>
      </c>
      <c r="H32" t="b">
        <f>'Sosial bærekraft'!M45</f>
        <v>0</v>
      </c>
      <c r="I32" t="str">
        <f>'Sosial bærekraft'!O45</f>
        <v/>
      </c>
      <c r="J32" t="str">
        <f>'Sosial bærekraft'!P45</f>
        <v/>
      </c>
      <c r="K32" t="str">
        <f>'Sosial bærekraft'!Q45</f>
        <v/>
      </c>
      <c r="L32">
        <f>SUBTOTAL(103,tblAlleSpørsmål[[#This Row],[ID]])</f>
        <v>1</v>
      </c>
      <c r="M32" t="b">
        <f>AND(tblAlleSpørsmål[[#This Row],[Rad synlig]]=1,tblAlleSpørsmål[[#This Row],[Inkluder i fremvisning]])</f>
        <v>0</v>
      </c>
    </row>
    <row r="33" spans="2:13" x14ac:dyDescent="0.35">
      <c r="B33">
        <f>'Sosial bærekraft'!B46</f>
        <v>25</v>
      </c>
      <c r="C33" t="str">
        <f>IF(tblAlleSpørsmål[[#This Row],[Inkluder i fremvisning]],'Sosial bærekraft'!$C$3,"")</f>
        <v/>
      </c>
      <c r="D33" t="str">
        <f>IF(tblAlleSpørsmål[[#This Row],[Inkluder i fremvisning]],'Sosial bærekraft'!$C$44,"")</f>
        <v/>
      </c>
      <c r="E33" t="str">
        <f>IF(tblAlleSpørsmål[[#This Row],[Inkluder i fremvisning]],'Sosial bærekraft'!C46,"")</f>
        <v/>
      </c>
      <c r="F33">
        <f>'Sosial bærekraft'!F46</f>
        <v>0</v>
      </c>
      <c r="G33">
        <f>'Sosial bærekraft'!G46</f>
        <v>0</v>
      </c>
      <c r="H33" t="b">
        <f>'Sosial bærekraft'!M46</f>
        <v>0</v>
      </c>
      <c r="I33" t="str">
        <f>'Sosial bærekraft'!O46</f>
        <v/>
      </c>
      <c r="J33" t="str">
        <f>'Sosial bærekraft'!P46</f>
        <v/>
      </c>
      <c r="K33" t="str">
        <f>'Sosial bærekraft'!Q46</f>
        <v/>
      </c>
      <c r="L33">
        <f>SUBTOTAL(103,tblAlleSpørsmål[[#This Row],[ID]])</f>
        <v>1</v>
      </c>
      <c r="M33" t="b">
        <f>AND(tblAlleSpørsmål[[#This Row],[Rad synlig]]=1,tblAlleSpørsmål[[#This Row],[Inkluder i fremvisning]])</f>
        <v>0</v>
      </c>
    </row>
    <row r="34" spans="2:13" x14ac:dyDescent="0.35">
      <c r="B34">
        <f>'Sosial bærekraft'!B47</f>
        <v>26</v>
      </c>
      <c r="C34" t="str">
        <f>IF(tblAlleSpørsmål[[#This Row],[Inkluder i fremvisning]],'Sosial bærekraft'!$C$3,"")</f>
        <v/>
      </c>
      <c r="D34" t="str">
        <f>IF(tblAlleSpørsmål[[#This Row],[Inkluder i fremvisning]],'Sosial bærekraft'!$C$44,"")</f>
        <v/>
      </c>
      <c r="E34" t="str">
        <f>IF(tblAlleSpørsmål[[#This Row],[Inkluder i fremvisning]],'Sosial bærekraft'!C47,"")</f>
        <v/>
      </c>
      <c r="F34">
        <f>'Sosial bærekraft'!F47</f>
        <v>0</v>
      </c>
      <c r="G34">
        <f>'Sosial bærekraft'!G47</f>
        <v>0</v>
      </c>
      <c r="H34" t="b">
        <f>'Sosial bærekraft'!M47</f>
        <v>0</v>
      </c>
      <c r="I34" t="str">
        <f>'Sosial bærekraft'!O47</f>
        <v/>
      </c>
      <c r="J34" t="str">
        <f>'Sosial bærekraft'!P47</f>
        <v/>
      </c>
      <c r="K34" t="str">
        <f>'Sosial bærekraft'!Q47</f>
        <v/>
      </c>
      <c r="L34">
        <f>SUBTOTAL(103,tblAlleSpørsmål[[#This Row],[ID]])</f>
        <v>1</v>
      </c>
      <c r="M34" t="b">
        <f>AND(tblAlleSpørsmål[[#This Row],[Rad synlig]]=1,tblAlleSpørsmål[[#This Row],[Inkluder i fremvisning]])</f>
        <v>0</v>
      </c>
    </row>
    <row r="35" spans="2:13" x14ac:dyDescent="0.35">
      <c r="B35">
        <f>'Sosial bærekraft'!B48</f>
        <v>27</v>
      </c>
      <c r="C35" t="str">
        <f>IF(tblAlleSpørsmål[[#This Row],[Inkluder i fremvisning]],'Sosial bærekraft'!$C$3,"")</f>
        <v/>
      </c>
      <c r="D35" t="str">
        <f>IF(tblAlleSpørsmål[[#This Row],[Inkluder i fremvisning]],'Sosial bærekraft'!$C$44,"")</f>
        <v/>
      </c>
      <c r="E35" t="str">
        <f>IF(tblAlleSpørsmål[[#This Row],[Inkluder i fremvisning]],'Sosial bærekraft'!C48,"")</f>
        <v/>
      </c>
      <c r="F35">
        <f>'Sosial bærekraft'!F48</f>
        <v>0</v>
      </c>
      <c r="G35">
        <f>'Sosial bærekraft'!G48</f>
        <v>0</v>
      </c>
      <c r="H35" t="b">
        <f>'Sosial bærekraft'!M48</f>
        <v>0</v>
      </c>
      <c r="I35" t="str">
        <f>'Sosial bærekraft'!O48</f>
        <v/>
      </c>
      <c r="J35" t="str">
        <f>'Sosial bærekraft'!P48</f>
        <v/>
      </c>
      <c r="K35" t="str">
        <f>'Sosial bærekraft'!Q48</f>
        <v/>
      </c>
      <c r="L35">
        <f>SUBTOTAL(103,tblAlleSpørsmål[[#This Row],[ID]])</f>
        <v>1</v>
      </c>
      <c r="M35" t="b">
        <f>AND(tblAlleSpørsmål[[#This Row],[Rad synlig]]=1,tblAlleSpørsmål[[#This Row],[Inkluder i fremvisning]])</f>
        <v>0</v>
      </c>
    </row>
    <row r="36" spans="2:13" x14ac:dyDescent="0.35">
      <c r="B36">
        <f>'Styring og virksomhetsstyring'!B11</f>
        <v>28</v>
      </c>
      <c r="C36" t="str">
        <f>IF(tblAlleSpørsmål[[#This Row],[Inkluder i fremvisning]],'Styring og virksomhetsstyring'!$C$3,"")</f>
        <v/>
      </c>
      <c r="D36" t="str">
        <f>IF(tblAlleSpørsmål[[#This Row],[Inkluder i fremvisning]],'Styring og virksomhetsstyring'!$C$10,"")</f>
        <v/>
      </c>
      <c r="E36" t="str">
        <f>IF(tblAlleSpørsmål[[#This Row],[Inkluder i fremvisning]],'Styring og virksomhetsstyring'!C11,"")</f>
        <v/>
      </c>
      <c r="F36">
        <f>'Styring og virksomhetsstyring'!F11</f>
        <v>0</v>
      </c>
      <c r="G36">
        <f>'Styring og virksomhetsstyring'!G11</f>
        <v>0</v>
      </c>
      <c r="H36" t="b">
        <f>'Styring og virksomhetsstyring'!M11</f>
        <v>0</v>
      </c>
      <c r="I36" t="str">
        <f>'Styring og virksomhetsstyring'!O11</f>
        <v/>
      </c>
      <c r="J36" t="str">
        <f>'Styring og virksomhetsstyring'!P11</f>
        <v/>
      </c>
      <c r="K36" t="str">
        <f>'Styring og virksomhetsstyring'!Q11</f>
        <v/>
      </c>
      <c r="L36">
        <f>SUBTOTAL(103,tblAlleSpørsmål[[#This Row],[ID]])</f>
        <v>1</v>
      </c>
      <c r="M36" t="b">
        <f>AND(tblAlleSpørsmål[[#This Row],[Rad synlig]]=1,tblAlleSpørsmål[[#This Row],[Inkluder i fremvisning]])</f>
        <v>0</v>
      </c>
    </row>
    <row r="37" spans="2:13" x14ac:dyDescent="0.35">
      <c r="B37">
        <f>'Styring og virksomhetsstyring'!B12</f>
        <v>29</v>
      </c>
      <c r="C37" t="str">
        <f>IF(tblAlleSpørsmål[[#This Row],[Inkluder i fremvisning]],'Styring og virksomhetsstyring'!$C$3,"")</f>
        <v/>
      </c>
      <c r="D37" t="str">
        <f>IF(tblAlleSpørsmål[[#This Row],[Inkluder i fremvisning]],'Styring og virksomhetsstyring'!$C$10,"")</f>
        <v/>
      </c>
      <c r="E37" t="str">
        <f>IF(tblAlleSpørsmål[[#This Row],[Inkluder i fremvisning]],'Styring og virksomhetsstyring'!C12,"")</f>
        <v/>
      </c>
      <c r="F37">
        <f>'Styring og virksomhetsstyring'!F12</f>
        <v>0</v>
      </c>
      <c r="G37">
        <f>'Styring og virksomhetsstyring'!G12</f>
        <v>0</v>
      </c>
      <c r="H37" t="b">
        <f>'Styring og virksomhetsstyring'!M12</f>
        <v>0</v>
      </c>
      <c r="I37" t="str">
        <f>'Styring og virksomhetsstyring'!O12</f>
        <v/>
      </c>
      <c r="J37" t="str">
        <f>'Styring og virksomhetsstyring'!P12</f>
        <v/>
      </c>
      <c r="K37" t="str">
        <f>'Styring og virksomhetsstyring'!Q12</f>
        <v/>
      </c>
      <c r="L37">
        <f>SUBTOTAL(103,tblAlleSpørsmål[[#This Row],[ID]])</f>
        <v>1</v>
      </c>
      <c r="M37" t="b">
        <f>AND(tblAlleSpørsmål[[#This Row],[Rad synlig]]=1,tblAlleSpørsmål[[#This Row],[Inkluder i fremvisning]])</f>
        <v>0</v>
      </c>
    </row>
    <row r="38" spans="2:13" x14ac:dyDescent="0.35">
      <c r="B38">
        <f>'Styring og virksomhetsstyring'!B13</f>
        <v>30</v>
      </c>
      <c r="C38" t="str">
        <f>IF(tblAlleSpørsmål[[#This Row],[Inkluder i fremvisning]],'Styring og virksomhetsstyring'!$C$3,"")</f>
        <v/>
      </c>
      <c r="D38" t="str">
        <f>IF(tblAlleSpørsmål[[#This Row],[Inkluder i fremvisning]],'Styring og virksomhetsstyring'!$C$10,"")</f>
        <v/>
      </c>
      <c r="E38" t="str">
        <f>IF(tblAlleSpørsmål[[#This Row],[Inkluder i fremvisning]],'Styring og virksomhetsstyring'!C13,"")</f>
        <v/>
      </c>
      <c r="F38">
        <f>'Styring og virksomhetsstyring'!F13</f>
        <v>0</v>
      </c>
      <c r="G38">
        <f>'Styring og virksomhetsstyring'!G13</f>
        <v>0</v>
      </c>
      <c r="H38" t="b">
        <f>'Styring og virksomhetsstyring'!M13</f>
        <v>0</v>
      </c>
      <c r="I38" t="str">
        <f>'Styring og virksomhetsstyring'!O13</f>
        <v/>
      </c>
      <c r="J38" t="str">
        <f>'Styring og virksomhetsstyring'!P13</f>
        <v/>
      </c>
      <c r="K38" t="str">
        <f>'Styring og virksomhetsstyring'!Q13</f>
        <v/>
      </c>
      <c r="L38">
        <f>SUBTOTAL(103,tblAlleSpørsmål[[#This Row],[ID]])</f>
        <v>1</v>
      </c>
      <c r="M38" t="b">
        <f>AND(tblAlleSpørsmål[[#This Row],[Rad synlig]]=1,tblAlleSpørsmål[[#This Row],[Inkluder i fremvisning]])</f>
        <v>0</v>
      </c>
    </row>
    <row r="39" spans="2:13" x14ac:dyDescent="0.35">
      <c r="B39">
        <f>'Styring og virksomhetsstyring'!B14</f>
        <v>31</v>
      </c>
      <c r="C39" t="str">
        <f>IF(tblAlleSpørsmål[[#This Row],[Inkluder i fremvisning]],'Styring og virksomhetsstyring'!$C$3,"")</f>
        <v/>
      </c>
      <c r="D39" t="str">
        <f>IF(tblAlleSpørsmål[[#This Row],[Inkluder i fremvisning]],'Styring og virksomhetsstyring'!$C$10,"")</f>
        <v/>
      </c>
      <c r="E39" t="str">
        <f>IF(tblAlleSpørsmål[[#This Row],[Inkluder i fremvisning]],'Styring og virksomhetsstyring'!C14,"")</f>
        <v/>
      </c>
      <c r="F39">
        <f>'Styring og virksomhetsstyring'!F14</f>
        <v>0</v>
      </c>
      <c r="G39">
        <f>'Styring og virksomhetsstyring'!G14</f>
        <v>0</v>
      </c>
      <c r="H39" t="b">
        <f>'Styring og virksomhetsstyring'!M14</f>
        <v>0</v>
      </c>
      <c r="I39" t="str">
        <f>'Styring og virksomhetsstyring'!O14</f>
        <v/>
      </c>
      <c r="J39" t="str">
        <f>'Styring og virksomhetsstyring'!P14</f>
        <v/>
      </c>
      <c r="K39" t="str">
        <f>'Styring og virksomhetsstyring'!Q14</f>
        <v/>
      </c>
      <c r="L39">
        <f>SUBTOTAL(103,tblAlleSpørsmål[[#This Row],[ID]])</f>
        <v>1</v>
      </c>
      <c r="M39" t="b">
        <f>AND(tblAlleSpørsmål[[#This Row],[Rad synlig]]=1,tblAlleSpørsmål[[#This Row],[Inkluder i fremvisning]])</f>
        <v>0</v>
      </c>
    </row>
  </sheetData>
  <pageMargins left="0.7" right="0.7" top="0.75" bottom="0.75" header="0.3" footer="0.3"/>
  <pageSetup paperSize="9"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9E2BF-AD4F-4519-850C-0F8E6C42D10F}">
  <sheetPr codeName="Ark5"/>
  <dimension ref="B1:H13"/>
  <sheetViews>
    <sheetView workbookViewId="0">
      <selection activeCell="B1" sqref="B1"/>
    </sheetView>
  </sheetViews>
  <sheetFormatPr baseColWidth="10" defaultColWidth="11.453125" defaultRowHeight="14.5" x14ac:dyDescent="0.35"/>
  <cols>
    <col min="1" max="1" width="2.6328125" customWidth="1"/>
    <col min="2" max="2" width="45.6328125" customWidth="1"/>
    <col min="3" max="3" width="14.6328125" customWidth="1"/>
    <col min="4" max="4" width="2.6328125" customWidth="1"/>
    <col min="5" max="5" width="45.6328125" customWidth="1"/>
    <col min="6" max="6" width="14.6328125" customWidth="1"/>
    <col min="8" max="8" width="19.54296875" customWidth="1"/>
  </cols>
  <sheetData>
    <row r="1" spans="2:8" s="11" customFormat="1" ht="42" customHeight="1" x14ac:dyDescent="0.35"/>
    <row r="2" spans="2:8" ht="30" customHeight="1" x14ac:dyDescent="0.35"/>
    <row r="3" spans="2:8" ht="31" x14ac:dyDescent="0.7">
      <c r="B3" s="15" t="s">
        <v>98</v>
      </c>
    </row>
    <row r="5" spans="2:8" ht="21" x14ac:dyDescent="0.5">
      <c r="B5" s="16" t="s">
        <v>99</v>
      </c>
      <c r="H5" s="16" t="s">
        <v>154</v>
      </c>
    </row>
    <row r="8" spans="2:8" x14ac:dyDescent="0.35">
      <c r="B8" t="s">
        <v>3</v>
      </c>
      <c r="C8" s="14" t="s">
        <v>100</v>
      </c>
      <c r="E8" t="s">
        <v>4</v>
      </c>
      <c r="F8" s="14" t="s">
        <v>100</v>
      </c>
      <c r="H8" t="s">
        <v>155</v>
      </c>
    </row>
    <row r="9" spans="2:8" x14ac:dyDescent="0.35">
      <c r="B9" t="s">
        <v>92</v>
      </c>
      <c r="C9">
        <v>1</v>
      </c>
      <c r="E9" t="s">
        <v>114</v>
      </c>
      <c r="F9">
        <v>1</v>
      </c>
      <c r="H9" t="s">
        <v>156</v>
      </c>
    </row>
    <row r="10" spans="2:8" x14ac:dyDescent="0.35">
      <c r="B10" t="s">
        <v>93</v>
      </c>
      <c r="C10">
        <v>2</v>
      </c>
      <c r="E10" t="s">
        <v>115</v>
      </c>
      <c r="F10">
        <v>2</v>
      </c>
      <c r="H10" t="s">
        <v>159</v>
      </c>
    </row>
    <row r="11" spans="2:8" x14ac:dyDescent="0.35">
      <c r="B11" t="s">
        <v>94</v>
      </c>
      <c r="C11">
        <v>3</v>
      </c>
      <c r="E11" t="s">
        <v>116</v>
      </c>
      <c r="F11">
        <v>3</v>
      </c>
      <c r="H11" t="s">
        <v>157</v>
      </c>
    </row>
    <row r="12" spans="2:8" x14ac:dyDescent="0.35">
      <c r="B12" t="s">
        <v>95</v>
      </c>
      <c r="C12">
        <v>4</v>
      </c>
      <c r="E12" t="s">
        <v>117</v>
      </c>
      <c r="F12">
        <v>4</v>
      </c>
      <c r="H12" t="s">
        <v>158</v>
      </c>
    </row>
    <row r="13" spans="2:8" x14ac:dyDescent="0.35">
      <c r="B13" t="s">
        <v>91</v>
      </c>
    </row>
  </sheetData>
  <pageMargins left="0.7" right="0.7" top="0.75" bottom="0.75" header="0.3" footer="0.3"/>
  <pageSetup paperSize="9" orientation="portrait" r:id="rId1"/>
  <drawing r:id="rId2"/>
  <tableParts count="3">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74C7C-9EB5-4FC3-BC38-E796B9EF1A68}">
  <sheetPr codeName="Ark9"/>
  <dimension ref="B1:E10"/>
  <sheetViews>
    <sheetView workbookViewId="0">
      <selection activeCell="B10" sqref="B10"/>
    </sheetView>
  </sheetViews>
  <sheetFormatPr baseColWidth="10" defaultRowHeight="14.5" x14ac:dyDescent="0.35"/>
  <cols>
    <col min="1" max="1" width="2.6328125" customWidth="1"/>
    <col min="2" max="2" width="26.81640625" bestFit="1" customWidth="1"/>
    <col min="4" max="4" width="11.1796875" customWidth="1"/>
  </cols>
  <sheetData>
    <row r="1" spans="2:5" s="11" customFormat="1" ht="42" customHeight="1" x14ac:dyDescent="0.35"/>
    <row r="2" spans="2:5" ht="30" customHeight="1" x14ac:dyDescent="0.35"/>
    <row r="3" spans="2:5" ht="31" x14ac:dyDescent="0.7">
      <c r="B3" s="15" t="s">
        <v>138</v>
      </c>
    </row>
    <row r="5" spans="2:5" ht="21" x14ac:dyDescent="0.5">
      <c r="B5" s="16" t="s">
        <v>139</v>
      </c>
    </row>
    <row r="7" spans="2:5" x14ac:dyDescent="0.35">
      <c r="B7" s="20" t="s">
        <v>140</v>
      </c>
      <c r="C7" s="20" t="s">
        <v>141</v>
      </c>
      <c r="D7" s="20" t="s">
        <v>142</v>
      </c>
      <c r="E7" s="20" t="s">
        <v>143</v>
      </c>
    </row>
    <row r="8" spans="2:5" x14ac:dyDescent="0.35">
      <c r="B8" s="21" t="str">
        <f>'Klima og miljø'!C3</f>
        <v>Klima og miljø</v>
      </c>
      <c r="C8" s="21" t="e">
        <f>ROUND(AVERAGEIFS(tblAlleSpørsmål[Status],tblAlleSpørsmål[[Inkluder i fremvisning]:[Inkluder i fremvisning]],TRUE,tblAlleSpørsmål[[Dimensjon]:[Dimensjon]],$B8),1)</f>
        <v>#DIV/0!</v>
      </c>
      <c r="D8" s="21" t="e">
        <f>ROUND(AVERAGEIFS(tblAlleSpørsmål[Ambisjon],tblAlleSpørsmål[[Inkluder i fremvisning]:[Inkluder i fremvisning]],TRUE,tblAlleSpørsmål[[Dimensjon]:[Dimensjon]],$B8),1)</f>
        <v>#DIV/0!</v>
      </c>
      <c r="E8" s="21">
        <v>4</v>
      </c>
    </row>
    <row r="9" spans="2:5" x14ac:dyDescent="0.35">
      <c r="B9" s="22" t="str">
        <f>'Sosial bærekraft'!C3</f>
        <v>Sosial bærekraft</v>
      </c>
      <c r="C9" s="22" t="e">
        <f>ROUND(AVERAGEIFS(tblAlleSpørsmål[Status],tblAlleSpørsmål[[Inkluder i fremvisning]:[Inkluder i fremvisning]],TRUE,tblAlleSpørsmål[[Dimensjon]:[Dimensjon]],$B9),1)</f>
        <v>#DIV/0!</v>
      </c>
      <c r="D9" s="22" t="e">
        <f>ROUND(AVERAGEIFS(tblAlleSpørsmål[Ambisjon],tblAlleSpørsmål[[Inkluder i fremvisning]:[Inkluder i fremvisning]],TRUE,tblAlleSpørsmål[[Dimensjon]:[Dimensjon]],$B9),1)</f>
        <v>#DIV/0!</v>
      </c>
      <c r="E9" s="22">
        <v>4</v>
      </c>
    </row>
    <row r="10" spans="2:5" x14ac:dyDescent="0.35">
      <c r="B10" s="21" t="str">
        <f>'Styring og virksomhetsstyring'!$C$3</f>
        <v>Styring og virksomhetsstyring</v>
      </c>
      <c r="C10" s="21" t="e">
        <f>ROUND(AVERAGEIFS(tblAlleSpørsmål[Status],tblAlleSpørsmål[[Inkluder i fremvisning]:[Inkluder i fremvisning]],TRUE,tblAlleSpørsmål[[Dimensjon]:[Dimensjon]],$B10),1)</f>
        <v>#DIV/0!</v>
      </c>
      <c r="D10" s="21" t="e">
        <f>ROUND(AVERAGEIFS(tblAlleSpørsmål[Ambisjon],tblAlleSpørsmål[[Inkluder i fremvisning]:[Inkluder i fremvisning]],TRUE,tblAlleSpørsmål[[Dimensjon]:[Dimensjon]],$B10),1)</f>
        <v>#DIV/0!</v>
      </c>
      <c r="E10" s="21">
        <v>4</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O J e O W z i r N v 6 l A A A A 9 g A A A B I A H A B D b 2 5 m a W c v U G F j a 2 F n Z S 5 4 b W w g o h g A K K A U A A A A A A A A A A A A A A A A A A A A A A A A A A A A h Y 8 x D o I w G I W v Q r r T F j Q R y U 8 Z X E V N T I x r L R U a o R h a L H d z 8 E h e Q Y y i b o 7 v e 9 / w 3 v 1 6 g 7 S v K + 8 i W 6 M a n a A A U + R J L Z p c 6 S J B n T 3 6 E U o Z b L g 4 8 U J 6 g 6 x N 3 J s 8 Q a W 1 5 5 g Q 5 x x 2 E 9 y 0 B Q k p D c g + W 2 5 F K W u O P r L 6 L / t K G 8 u 1 k I j B 7 j W G h T i Y z n E w i z A F M k L I l P 4 K 4 b D 3 2 f 5 A W H S V 7 V r J 9 M F f r Y G M E c j 7 A 3 s A U E s D B B Q A A g A I A D i X j l 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4 l 4 5 b K I p H u A 4 A A A A R A A A A E w A c A E Z v c m 1 1 b G F z L 1 N l Y 3 R p b 2 4 x L m 0 g o h g A K K A U A A A A A A A A A A A A A A A A A A A A A A A A A A A A K 0 5 N L s n M z 1 M I h t C G 1 g B Q S w E C L Q A U A A I A C A A 4 l 4 5 b O K s 2 / q U A A A D 2 A A A A E g A A A A A A A A A A A A A A A A A A A A A A Q 2 9 u Z m l n L 1 B h Y 2 t h Z 2 U u e G 1 s U E s B A i 0 A F A A C A A g A O J e O W w / K 6 a u k A A A A 6 Q A A A B M A A A A A A A A A A A A A A A A A 8 Q A A A F t D b 2 5 0 Z W 5 0 X 1 R 5 c G V z X S 5 4 b W x Q S w E C L Q A U A A I A C A A 4 l 4 5 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Z A Q A A A A A A A D c 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L 0 l 0 Z W 1 z P j w v T G 9 j Y W x Q Y W N r Y W d l T W V 0 Y W R h d G F G a W x l P h Y A A A B Q S w U G A A A A A A A A A A A A A A A A A A A A A A A A J g E A A A E A A A D Q j J 3 f A R X R E Y x 6 A M B P w p f r A Q A A A D k 9 8 F C t 0 0 B H j T / S M 0 f j m t g A A A A A A g A A A A A A E G Y A A A A B A A A g A A A A E z u O z 7 B N j 7 6 o F v X 5 k g O m o G f R t h I V n d M G o o c c S a N V 4 m 4 A A A A A D o A A A A A C A A A g A A A A E x i t D 8 Q D s L B 7 b G B J c Z s I y E v Q b 4 3 d I T P 3 x s 6 5 Z f k Q d f F Q A A A A 4 W W D D 3 i p c 6 d A Q W H C K d Z C w s J 3 k C 8 H v 4 9 j y h / s B 6 I C s j 9 J R c 2 m e g j w u S Q Y 3 l N N T W L f F 7 V s s 0 7 H J d x j F D v a 6 P m j m k X q e N y m e K Q x n D e D P o b b K v x A A A A A H c L t k R T n n L w q V f u R C M M a S s s 4 o l W p 6 Z 6 T C j + A T 9 + K g w b l 4 w d T u 4 o X 8 Y a N 2 x 2 m I p c C q 8 V b J 5 C 0 x I f y e Y w Z g U h z w A = = < / D a t a M a s h u p > 
</file>

<file path=customXml/item2.xml><?xml version="1.0" encoding="utf-8"?>
<p:properties xmlns:p="http://schemas.microsoft.com/office/2006/metadata/properties" xmlns:xsi="http://www.w3.org/2001/XMLSchema-instance" xmlns:pc="http://schemas.microsoft.com/office/infopath/2007/PartnerControls">
  <documentManagement>
    <TaxCatchAll xmlns="f39f1940-d953-4fde-acfb-b0e310582b7e" xsi:nil="true"/>
    <j25543a5815d485da9a5e0773ad762e9 xmlns="f39f1940-d953-4fde-acfb-b0e310582b7e">
      <Terms xmlns="http://schemas.microsoft.com/office/infopath/2007/PartnerControls"/>
    </j25543a5815d485da9a5e0773ad762e9>
    <lcf76f155ced4ddcb4097134ff3c332f xmlns="8a0cf459-974d-4fe1-a505-2ce85de41bab">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kument" ma:contentTypeID="0x010100892C6CB8D2464D4FA14AFE4C97303420" ma:contentTypeVersion="13" ma:contentTypeDescription="Opprett et nytt dokument." ma:contentTypeScope="" ma:versionID="11e3b33868bb0a0f509901528c2f982f">
  <xsd:schema xmlns:xsd="http://www.w3.org/2001/XMLSchema" xmlns:xs="http://www.w3.org/2001/XMLSchema" xmlns:p="http://schemas.microsoft.com/office/2006/metadata/properties" xmlns:ns2="f39f1940-d953-4fde-acfb-b0e310582b7e" xmlns:ns3="8a0cf459-974d-4fe1-a505-2ce85de41bab" targetNamespace="http://schemas.microsoft.com/office/2006/metadata/properties" ma:root="true" ma:fieldsID="d393f8382634c1dcd3e51986a8450b27" ns2:_="" ns3:_="">
    <xsd:import namespace="f39f1940-d953-4fde-acfb-b0e310582b7e"/>
    <xsd:import namespace="8a0cf459-974d-4fe1-a505-2ce85de41bab"/>
    <xsd:element name="properties">
      <xsd:complexType>
        <xsd:sequence>
          <xsd:element name="documentManagement">
            <xsd:complexType>
              <xsd:all>
                <xsd:element ref="ns2:j25543a5815d485da9a5e0773ad762e9" minOccurs="0"/>
                <xsd:element ref="ns2:TaxCatchAll"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9f1940-d953-4fde-acfb-b0e310582b7e" elementFormDefault="qualified">
    <xsd:import namespace="http://schemas.microsoft.com/office/2006/documentManagement/types"/>
    <xsd:import namespace="http://schemas.microsoft.com/office/infopath/2007/PartnerControls"/>
    <xsd:element name="j25543a5815d485da9a5e0773ad762e9" ma:index="9" nillable="true" ma:taxonomy="true" ma:internalName="j25543a5815d485da9a5e0773ad762e9" ma:taxonomyFieldName="GtProjectPhase" ma:displayName="Fase" ma:fieldId="{325543a5-815d-485d-a9a5-e0773ad762e9}" ma:sspId="eb0be57b-a27d-473a-a780-396a80130851" ma:termSetId="abcfc9d9-a263-4abb-8234-be973c46258a"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6d31dc1c-6dbc-4be0-9291-8f2805f201a2}" ma:internalName="TaxCatchAll" ma:showField="CatchAllData" ma:web="f39f1940-d953-4fde-acfb-b0e310582b7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a0cf459-974d-4fe1-a505-2ce85de41ba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Bildemerkelapper" ma:readOnly="false" ma:fieldId="{5cf76f15-5ced-4ddc-b409-7134ff3c332f}" ma:taxonomyMulti="true" ma:sspId="eb0be57b-a27d-473a-a780-396a80130851"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AFEJSONBlob xmlns="http://schemas.advancedformulaenvironment.officeapps.live.com/afejsonblob/1.0">ewAiAHMAYwBoAGUAbQBhACIAOgAiAGgAdAB0AHAAOgAvAC8AcwBjAGgAZQBtAGEAcwAuAGEAZAB2AGEAbgBjAGUAZABmAG8AcgBtAHUAbABhAGUAbgB2AGkAcgBvAG4AbQBlAG4AdAAuAG8AZgBmAGkAYwBlAGEAcABwAHMALgBsAGkAdgBlAC4AYwBvAG0ALwBhAGYAZQBwAHIAbwBqAGUAYwB0AHMALwAwAC4AMgAiACwAIgBmAGkAbABlAHMAIgA6AFsAewAiAHAAYQB0AGgAIgA6ACIALwBwAHIAbwBqAGUAYwB0AHMALwBXAG8AcgBrAGIAbwBvAGsAIgAsACIAdABlAHgAdAAiADoAIgAvAC8AIAAtAC0ALQAgAFcAbwByAGsAYgBvAG8AawAgAG0AbwBkAHUAbABlACAALQAtAC0AXABuAC8ALwAgAEEAIABmAGkAbABlACAAbwBmACAAbgBhAG0AZQAgAGQAZQBmAGkAbgBpAHQAaQBvAG4AcwAgAG8AZgAgAHQAaABlACAAZgBvAHIAbQA6AFwAbgAvAC8AIAAgACAAIABuAGEAbQBlACAAPQAgAGQAZQBmAGkAbgBpAHQAaQBvAG4AOwA7AFwAbgAiAH0AXQAsACIAcAByAG8AagBlAGMAdABOAGEAbQBlAHMAIgA6AFsAXQAsACIAbABvAGMAYQBsAGUAIgA6AHsAIgBsAGkAcwB0AFMAZQBwAGEAcgBhAHQAbwByACIAOgAiADsAIgAsACIAcgBvAHcAUwBlAHAAYQByAGEAdABvAHIAIgA6ACIALgAiACwAIgBjAG8AbAB1AG0AbgBTAGUAcABhAHIAYQB0AG8AcgAiADoAIgBcAFwAIgAsACIAdABoAG8AdQBzAGEAbgBkAHMAUwBlAHAAYQByAGEAdABvAHIAIgA6ACIAIAAiACwAIgB0AGgAbwB1AHMAYQBuAGQAcwBQAG8AcwBpAHQAaQBvAG4AcwAiADoAWwAzAF0ALAAiAGQAZQBjAGkAbQBhAGwAUwBlAHAAYQByAGEAdABvAHIAIgA6ACIALAAiACwAIgBkAGEAdABlAE8AcgBkAGUAcgAiADoAIgBEAE0AWQAiACwAIgBjAHUAcgByAGUAbgBjAHkAUwB5AG0AYgBvAGwAIgA6ACIAawByACIALAAiAGkAcwBDAHUAcgByAGUAbgBjAHkAUwB5AG0AYgBvAGwATABlAGEAZAAiADoAdAByAHUAZQAsACIAaQBzAEMAdQByAHIAZQBuAGMAeQBTAGUAcABCAHkAUwBwAGEAYwBlACIAOgB0AHIAdQBlACwAIgByAG8AdwBMAGUAdAB0AGUAcgAiADoAIgBSACIALAAiAGMAbwBsAHUAbQBuAEwAZQB0AHQAZQByACIAOgAiAEMAIgAsACIAcgBjAEwAZQBmAHQAQgByAGEAYwBrAGUAdAAiADoAIgBbACIALAAiAHIAYwBSAGkAZwBoAHQAQgByAGEAYwBrAGUAdAAiADoAIgBdACIALAAiAHMAdABhAHQAZQBtAGUAbgB0AFMAZQBwAGEAcgBhAHQAbwByACIAOgAiADsAOwAiACwAIgBsAG8AYwBhAGwAZQBOAGEAbQBlACIAOgAiAG4AYgAtAG4AbwAiAH0AfQA=</AFEJSONBlob>
</file>

<file path=customXml/itemProps1.xml><?xml version="1.0" encoding="utf-8"?>
<ds:datastoreItem xmlns:ds="http://schemas.openxmlformats.org/officeDocument/2006/customXml" ds:itemID="{1F2F60C4-34A5-42E7-9757-56FE86869CC1}">
  <ds:schemaRefs>
    <ds:schemaRef ds:uri="http://schemas.microsoft.com/DataMashup"/>
  </ds:schemaRefs>
</ds:datastoreItem>
</file>

<file path=customXml/itemProps2.xml><?xml version="1.0" encoding="utf-8"?>
<ds:datastoreItem xmlns:ds="http://schemas.openxmlformats.org/officeDocument/2006/customXml" ds:itemID="{4EB27777-43EB-4D9A-B8FE-439A9EE3E5AD}">
  <ds:schemaRefs>
    <ds:schemaRef ds:uri="http://schemas.microsoft.com/office/2006/documentManagement/types"/>
    <ds:schemaRef ds:uri="http://purl.org/dc/terms/"/>
    <ds:schemaRef ds:uri="http://purl.org/dc/dcmitype/"/>
    <ds:schemaRef ds:uri="http://schemas.microsoft.com/office/infopath/2007/PartnerControls"/>
    <ds:schemaRef ds:uri="http://purl.org/dc/elements/1.1/"/>
    <ds:schemaRef ds:uri="f39f1940-d953-4fde-acfb-b0e310582b7e"/>
    <ds:schemaRef ds:uri="http://schemas.microsoft.com/office/2006/metadata/properties"/>
    <ds:schemaRef ds:uri="http://schemas.openxmlformats.org/package/2006/metadata/core-properties"/>
    <ds:schemaRef ds:uri="8a0cf459-974d-4fe1-a505-2ce85de41bab"/>
    <ds:schemaRef ds:uri="http://www.w3.org/XML/1998/namespace"/>
  </ds:schemaRefs>
</ds:datastoreItem>
</file>

<file path=customXml/itemProps3.xml><?xml version="1.0" encoding="utf-8"?>
<ds:datastoreItem xmlns:ds="http://schemas.openxmlformats.org/officeDocument/2006/customXml" ds:itemID="{89AFE23E-8C22-4C86-B0A3-5E08DD7BB56C}">
  <ds:schemaRefs>
    <ds:schemaRef ds:uri="http://schemas.microsoft.com/sharepoint/v3/contenttype/forms"/>
  </ds:schemaRefs>
</ds:datastoreItem>
</file>

<file path=customXml/itemProps4.xml><?xml version="1.0" encoding="utf-8"?>
<ds:datastoreItem xmlns:ds="http://schemas.openxmlformats.org/officeDocument/2006/customXml" ds:itemID="{C3CF5FA7-3B1E-4DB0-888A-76F6018C81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9f1940-d953-4fde-acfb-b0e310582b7e"/>
    <ds:schemaRef ds:uri="8a0cf459-974d-4fe1-a505-2ce85de41b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905506B2-2498-4F1B-A2D3-157FB24030F8}">
  <ds:schemaRefs>
    <ds:schemaRef ds:uri="http://schemas.advancedformulaenvironment.officeapps.live.com/afejsonblob/1.0"/>
  </ds:schemaRefs>
</ds:datastoreItem>
</file>

<file path=docMetadata/LabelInfo.xml><?xml version="1.0" encoding="utf-8"?>
<clbl:labelList xmlns:clbl="http://schemas.microsoft.com/office/2020/mipLabelMetadata">
  <clbl:label id="{1a91f966-247e-497b-bee6-09072f7ea02a}" enabled="0" method="" siteId="{1a91f966-247e-497b-bee6-09072f7ea02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9</vt:i4>
      </vt:variant>
      <vt:variant>
        <vt:lpstr>Navngitte områder</vt:lpstr>
      </vt:variant>
      <vt:variant>
        <vt:i4>16</vt:i4>
      </vt:variant>
    </vt:vector>
  </HeadingPairs>
  <TitlesOfParts>
    <vt:vector size="25" baseType="lpstr">
      <vt:lpstr>Introduksjon</vt:lpstr>
      <vt:lpstr>Klima og miljø</vt:lpstr>
      <vt:lpstr>Sosial bærekraft</vt:lpstr>
      <vt:lpstr>Styring og virksomhetsstyring</vt:lpstr>
      <vt:lpstr>Oppsummering</vt:lpstr>
      <vt:lpstr>Detaljert oversikt</vt:lpstr>
      <vt:lpstr>Alle_Spørsmål_H</vt:lpstr>
      <vt:lpstr>Nedtrekk_H</vt:lpstr>
      <vt:lpstr>Diagramdata_H</vt:lpstr>
      <vt:lpstr>cellSorteringHeatmap</vt:lpstr>
      <vt:lpstr>ddVurderingAvAmbisjonsnivå</vt:lpstr>
      <vt:lpstr>ddVurderingAvDagensSituasjon</vt:lpstr>
      <vt:lpstr>nav_Heatmap</vt:lpstr>
      <vt:lpstr>nav_Introduksjon</vt:lpstr>
      <vt:lpstr>nav_KlimaOgMiljø</vt:lpstr>
      <vt:lpstr>nav_Oppsummering</vt:lpstr>
      <vt:lpstr>nav_SosialBærekraft</vt:lpstr>
      <vt:lpstr>nav_StyringOgVirksomhetsstyring</vt:lpstr>
      <vt:lpstr>rngDDSorteringHeatmap</vt:lpstr>
      <vt:lpstr>'Detaljert oversikt'!Utskriftsområde</vt:lpstr>
      <vt:lpstr>Introduksjon!Utskriftsområde</vt:lpstr>
      <vt:lpstr>'Klima og miljø'!Utskriftsområde</vt:lpstr>
      <vt:lpstr>Oppsummering!Utskriftsområde</vt:lpstr>
      <vt:lpstr>'Sosial bærekraft'!Utskriftsområde</vt:lpstr>
      <vt:lpstr>'Styring og virksomhetsstyring'!Utskriftsområde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Kartleggingsverktøy – utviklet for DFØ</dc:title>
  <dc:subject/>
  <dc:creator>Ingrid Mørk;Excellence Utvikling AS</dc:creator>
  <cp:keywords/>
  <dc:description>Modellutvikling og struktur: Michael Wycisk, Excellence Utvikling AS</dc:description>
  <cp:lastModifiedBy>Vibeke Johnsen</cp:lastModifiedBy>
  <cp:revision/>
  <cp:lastPrinted>2025-12-14T15:16:07Z</cp:lastPrinted>
  <dcterms:created xsi:type="dcterms:W3CDTF">2025-04-19T16:34:57Z</dcterms:created>
  <dcterms:modified xsi:type="dcterms:W3CDTF">2026-02-10T19:00:14Z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0x010100892C6CB8D2464D4FA14AFE4C97303420</vt:lpwstr>
  </property>
  <property fmtid="{D5CDD505-2E9C-101B-9397-08002B2CF9AE}" pid="3" name="MediaServiceImageTags">
    <vt:lpwstr/>
  </property>
  <property fmtid="{D5CDD505-2E9C-101B-9397-08002B2CF9AE}" pid="4" name="GtProjectPhase">
    <vt:lpwstr/>
  </property>
</Properties>
</file>